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 Kinderbetreuung Vorschulalter\3 Krippenaufsicht und Beratung\Konzept\Homepage PDF\Homepage\Vorlagen Bewilligung und Aufsicht\privater Kinderhort\"/>
    </mc:Choice>
  </mc:AlternateContent>
  <bookViews>
    <workbookView xWindow="0" yWindow="0" windowWidth="21576" windowHeight="8892" activeTab="6"/>
  </bookViews>
  <sheets>
    <sheet name="1.Gruppe" sheetId="1" r:id="rId1"/>
    <sheet name="Ferienhort" sheetId="2" r:id="rId2"/>
    <sheet name="3.Gruppe" sheetId="3" r:id="rId3"/>
    <sheet name="4.Gruppe" sheetId="5" r:id="rId4"/>
    <sheet name="5. Gruppe" sheetId="8" r:id="rId5"/>
    <sheet name="6. Gruppe" sheetId="9" r:id="rId6"/>
    <sheet name="Gesamt" sheetId="4" r:id="rId7"/>
  </sheets>
  <definedNames>
    <definedName name="_xlnm.Print_Area" localSheetId="0">'1.Gruppe'!$A$1:$N$43</definedName>
    <definedName name="_xlnm.Print_Area" localSheetId="3">'4.Gruppe'!$A$1:$P$44</definedName>
    <definedName name="_xlnm.Print_Area" localSheetId="6">Gesamt!$A$1:$G$22</definedName>
  </definedNames>
  <calcPr calcId="162913"/>
</workbook>
</file>

<file path=xl/calcChain.xml><?xml version="1.0" encoding="utf-8"?>
<calcChain xmlns="http://schemas.openxmlformats.org/spreadsheetml/2006/main">
  <c r="E22" i="2" l="1"/>
  <c r="C22" i="2"/>
  <c r="H14" i="2"/>
  <c r="H14" i="1"/>
  <c r="F20" i="4" l="1"/>
  <c r="H6" i="2"/>
  <c r="H7" i="2"/>
  <c r="H8" i="2"/>
  <c r="H9" i="2"/>
  <c r="H10" i="2"/>
  <c r="H11" i="2"/>
  <c r="H12" i="2"/>
  <c r="H12" i="1"/>
  <c r="E22" i="9"/>
  <c r="C22" i="9"/>
  <c r="H22" i="9"/>
  <c r="B35" i="9" s="1"/>
  <c r="E22" i="8"/>
  <c r="C22" i="8"/>
  <c r="H22" i="8"/>
  <c r="B35" i="8" s="1"/>
  <c r="E22" i="5"/>
  <c r="C22" i="5"/>
  <c r="H22" i="5"/>
  <c r="B35" i="5" s="1"/>
  <c r="E22" i="3"/>
  <c r="C22" i="3"/>
  <c r="H22" i="3"/>
  <c r="B35" i="3" s="1"/>
  <c r="C22" i="1"/>
  <c r="E22" i="1"/>
  <c r="H14" i="9"/>
  <c r="H14" i="8"/>
  <c r="H14" i="5"/>
  <c r="H14" i="3"/>
  <c r="H12" i="9"/>
  <c r="H11" i="9"/>
  <c r="H10" i="9"/>
  <c r="H9" i="9"/>
  <c r="H8" i="9"/>
  <c r="H7" i="9"/>
  <c r="H6" i="9"/>
  <c r="J12" i="9" s="1"/>
  <c r="H12" i="8"/>
  <c r="H11" i="8"/>
  <c r="H10" i="8"/>
  <c r="H9" i="8"/>
  <c r="H8" i="8"/>
  <c r="H7" i="8"/>
  <c r="H6" i="8"/>
  <c r="J12" i="8" s="1"/>
  <c r="H12" i="5"/>
  <c r="H11" i="5"/>
  <c r="H10" i="5"/>
  <c r="H9" i="5"/>
  <c r="H8" i="5"/>
  <c r="H7" i="5"/>
  <c r="H6" i="5"/>
  <c r="H13" i="5" s="1"/>
  <c r="H12" i="3"/>
  <c r="H11" i="3"/>
  <c r="H10" i="3"/>
  <c r="H9" i="3"/>
  <c r="H8" i="3"/>
  <c r="H7" i="3"/>
  <c r="H6" i="3"/>
  <c r="H13" i="3" s="1"/>
  <c r="E41" i="1"/>
  <c r="B7" i="4" s="1"/>
  <c r="B13" i="4" s="1"/>
  <c r="H6" i="1"/>
  <c r="H7" i="1"/>
  <c r="H8" i="1"/>
  <c r="H9" i="1"/>
  <c r="H10" i="1"/>
  <c r="H11" i="1"/>
  <c r="H13" i="8"/>
  <c r="B37" i="8" s="1"/>
  <c r="B38" i="8" s="1"/>
  <c r="E36" i="8" s="1"/>
  <c r="D11" i="4" s="1"/>
  <c r="J12" i="5"/>
  <c r="J12" i="3"/>
  <c r="B37" i="5" l="1"/>
  <c r="B38" i="5" s="1"/>
  <c r="E36" i="5" s="1"/>
  <c r="D10" i="4" s="1"/>
  <c r="B33" i="5"/>
  <c r="B34" i="5" s="1"/>
  <c r="E32" i="5" s="1"/>
  <c r="E39" i="5" s="1"/>
  <c r="E10" i="4" s="1"/>
  <c r="B37" i="3"/>
  <c r="B38" i="3" s="1"/>
  <c r="B33" i="3"/>
  <c r="B34" i="3" s="1"/>
  <c r="H13" i="9"/>
  <c r="B33" i="8"/>
  <c r="B34" i="8" s="1"/>
  <c r="E32" i="8" s="1"/>
  <c r="E39" i="8" s="1"/>
  <c r="E11" i="4" s="1"/>
  <c r="J12" i="2"/>
  <c r="H13" i="2"/>
  <c r="H13" i="1"/>
  <c r="B38" i="1" s="1"/>
  <c r="B39" i="1" s="1"/>
  <c r="H22" i="1"/>
  <c r="B36" i="1" s="1"/>
  <c r="E36" i="3"/>
  <c r="D9" i="4" s="1"/>
  <c r="E32" i="3"/>
  <c r="H22" i="2"/>
  <c r="B35" i="2" s="1"/>
  <c r="B33" i="9" l="1"/>
  <c r="B34" i="9" s="1"/>
  <c r="E32" i="9" s="1"/>
  <c r="B37" i="9"/>
  <c r="B38" i="9" s="1"/>
  <c r="E36" i="9" s="1"/>
  <c r="D12" i="4" s="1"/>
  <c r="B33" i="2"/>
  <c r="B34" i="2" s="1"/>
  <c r="E32" i="2" s="1"/>
  <c r="B37" i="2"/>
  <c r="B38" i="2" s="1"/>
  <c r="E36" i="2" s="1"/>
  <c r="D8" i="4" s="1"/>
  <c r="B34" i="1"/>
  <c r="B35" i="1" s="1"/>
  <c r="E33" i="1" s="1"/>
  <c r="E43" i="1" s="1"/>
  <c r="E37" i="1"/>
  <c r="D7" i="4" s="1"/>
  <c r="E39" i="3"/>
  <c r="E9" i="4" s="1"/>
  <c r="E39" i="9" l="1"/>
  <c r="E12" i="4" s="1"/>
  <c r="E39" i="2"/>
  <c r="E8" i="4" s="1"/>
  <c r="D13" i="4"/>
  <c r="E40" i="1"/>
  <c r="E7" i="4" s="1"/>
  <c r="E13" i="4" l="1"/>
  <c r="F13" i="4" s="1"/>
</calcChain>
</file>

<file path=xl/sharedStrings.xml><?xml version="1.0" encoding="utf-8"?>
<sst xmlns="http://schemas.openxmlformats.org/spreadsheetml/2006/main" count="556" uniqueCount="116">
  <si>
    <t>Std.</t>
  </si>
  <si>
    <t>Wochen/Jahr</t>
  </si>
  <si>
    <t>Std./Jahr</t>
  </si>
  <si>
    <t>Std./Woche *</t>
  </si>
  <si>
    <t>*) auf die volle Stunde aufgerundet</t>
  </si>
  <si>
    <t>1. Stellenbedarf ohne Krippenleitung</t>
  </si>
  <si>
    <t>Arbeitsstunden pro Woche</t>
  </si>
  <si>
    <t>Arbeitsstunden pro Jahr</t>
  </si>
  <si>
    <t>Jahresarbeitsstunden pro 100%</t>
  </si>
  <si>
    <t>=</t>
  </si>
  <si>
    <t>2. Stellenbedarf an pädagogischem Personal</t>
  </si>
  <si>
    <t xml:space="preserve">= </t>
  </si>
  <si>
    <t>3. Einsatz von Personal ohne Ausbildung</t>
  </si>
  <si>
    <t>4. Krippenleitung</t>
  </si>
  <si>
    <t>durchschn. 84</t>
  </si>
  <si>
    <t xml:space="preserve">Std./Woche </t>
  </si>
  <si>
    <t>Mo</t>
  </si>
  <si>
    <t>Di</t>
  </si>
  <si>
    <t>Mi</t>
  </si>
  <si>
    <t>Do</t>
  </si>
  <si>
    <t>Fr</t>
  </si>
  <si>
    <t>Sa</t>
  </si>
  <si>
    <t>So</t>
  </si>
  <si>
    <t>von</t>
  </si>
  <si>
    <t>bis</t>
  </si>
  <si>
    <t>Total (Stellenbedarf inkl. Krippenleitung)</t>
  </si>
  <si>
    <t>Erhebungsformular erste Gruppe</t>
  </si>
  <si>
    <t>Erhebungsformular zweite Gruppe</t>
  </si>
  <si>
    <t xml:space="preserve"> </t>
  </si>
  <si>
    <t>1. Stellenbedarf der zweiten Gruppe</t>
  </si>
  <si>
    <t>Pädag. Personal</t>
  </si>
  <si>
    <t>Leitung</t>
  </si>
  <si>
    <t>ohne Ausbildung</t>
  </si>
  <si>
    <t>1. Gruppe</t>
  </si>
  <si>
    <t>2. Gruppe</t>
  </si>
  <si>
    <t>3. Gruppe</t>
  </si>
  <si>
    <t>Ist-Stand:</t>
  </si>
  <si>
    <t>Erhebungsformular dritte Gruppe</t>
  </si>
  <si>
    <t>(11-42)</t>
  </si>
  <si>
    <t>(f. 100%-Pensum: 42)</t>
  </si>
  <si>
    <t>durchschn. 25</t>
  </si>
  <si>
    <t>Errechnung des Stellenbedarfs zur Erfüllung der Krippenrichtlinien</t>
  </si>
  <si>
    <t>Erhebungsformular vierte Gruppe</t>
  </si>
  <si>
    <t>4. Gruppe</t>
  </si>
  <si>
    <r>
      <t xml:space="preserve">A: </t>
    </r>
    <r>
      <rPr>
        <sz val="10"/>
        <rFont val="Arial"/>
        <family val="2"/>
      </rPr>
      <t>Anzahl Plätze</t>
    </r>
  </si>
  <si>
    <r>
      <t xml:space="preserve">B: </t>
    </r>
    <r>
      <rPr>
        <sz val="10"/>
        <rFont val="Arial"/>
        <family val="2"/>
      </rPr>
      <t>Öffnungszeit pro Tag</t>
    </r>
  </si>
  <si>
    <r>
      <t xml:space="preserve">C: </t>
    </r>
    <r>
      <rPr>
        <sz val="10"/>
        <rFont val="Arial"/>
        <family val="2"/>
      </rPr>
      <t>Öffnungszeit pro Woche</t>
    </r>
  </si>
  <si>
    <r>
      <t xml:space="preserve">I: </t>
    </r>
    <r>
      <rPr>
        <sz val="10"/>
        <rFont val="Arial"/>
        <family val="2"/>
      </rPr>
      <t>Besprechung mit Bezugspersonen</t>
    </r>
  </si>
  <si>
    <r>
      <t>J:</t>
    </r>
    <r>
      <rPr>
        <sz val="10"/>
        <rFont val="Arial"/>
        <family val="2"/>
      </rPr>
      <t xml:space="preserve"> Lernbegleitung am Arbeitsplatz</t>
    </r>
  </si>
  <si>
    <r>
      <t xml:space="preserve">K: </t>
    </r>
    <r>
      <rPr>
        <sz val="10"/>
        <rFont val="Arial"/>
        <family val="2"/>
      </rPr>
      <t>Kochen, Einkaufen, Reinigung durch erzieherisches Personal</t>
    </r>
  </si>
  <si>
    <r>
      <t>N:</t>
    </r>
    <r>
      <rPr>
        <sz val="10"/>
        <rFont val="Arial"/>
        <family val="2"/>
      </rPr>
      <t xml:space="preserve"> Regelarbeitszeit gemäss Arbeitsvertrag</t>
    </r>
  </si>
  <si>
    <r>
      <t xml:space="preserve">P: </t>
    </r>
    <r>
      <rPr>
        <sz val="10"/>
        <rFont val="Arial"/>
        <family val="2"/>
      </rPr>
      <t>Anzahl Feiertage</t>
    </r>
  </si>
  <si>
    <r>
      <t xml:space="preserve">Q: </t>
    </r>
    <r>
      <rPr>
        <sz val="10"/>
        <rFont val="Arial"/>
        <family val="2"/>
      </rPr>
      <t>Weiterbildungsguthaben des erzieherischen Personals gemäss Arbeitsvertrag</t>
    </r>
  </si>
  <si>
    <r>
      <t xml:space="preserve">R: </t>
    </r>
    <r>
      <rPr>
        <sz val="10"/>
        <rFont val="Arial"/>
        <family val="2"/>
      </rPr>
      <t>Durchschnittliche Krankheitstage</t>
    </r>
  </si>
  <si>
    <t>Datum:</t>
  </si>
  <si>
    <t>5. Gruppe</t>
  </si>
  <si>
    <t>Erhebungsformular fünfte Gruppe</t>
  </si>
  <si>
    <t>Erhebungsformular sechste Gruppe</t>
  </si>
  <si>
    <t>1. Stellenbedarf der dritten Gruppe</t>
  </si>
  <si>
    <t>1. Stellenbedarf der vierten Gruppe</t>
  </si>
  <si>
    <t>1. Stellenbedarf der fünften Gruppe</t>
  </si>
  <si>
    <t>1. Stellenbedarf der sechsten Gruppe</t>
  </si>
  <si>
    <t>6. Gruppe</t>
  </si>
  <si>
    <t>Berechnungsformel</t>
  </si>
  <si>
    <t>Arbeitsstunden pro Woche mal Öffnungswochen (=B36*H14)</t>
  </si>
  <si>
    <t>(N: Regelarbeitszeit gemäss Arbeitsvertrag mal 52 (Wochen in einem Jahr)) minus (O: Ferienanspruch gemäss Arbeitsvertrag P: Anzahl Feiertage Q: Weiterbildungsguthaben des erzieherischen Personals gemäss Arbeitsvertrag R: Durchschnittliche Krankheitstage)(=H24*52-H25-H26-H27-H28)</t>
  </si>
  <si>
    <t>Arbeitsstunden pro Woche pädagogisches Personal mal Öffnungswochen (=B40*H14)</t>
  </si>
  <si>
    <t>Arbeitsstunden pro Jahr pädagogisches Personal dividiert durch Jahresarbeitsstunden pro 100%, (=B41/B38)'</t>
  </si>
  <si>
    <t>Stellenbedarf minus Stellenprozente an pädagogischem Personal (=E35-E39)</t>
  </si>
  <si>
    <r>
      <t xml:space="preserve">G: </t>
    </r>
    <r>
      <rPr>
        <sz val="10"/>
        <rFont val="Arial"/>
        <family val="2"/>
      </rPr>
      <t>Arbeitseinsätze in Abwesenheit der Kinder</t>
    </r>
  </si>
  <si>
    <t>Anzahl Wochen Betriebs-ferien:</t>
  </si>
  <si>
    <r>
      <t>D: Öffnungswochen pro Jahr</t>
    </r>
    <r>
      <rPr>
        <sz val="10"/>
        <rFont val="Arial"/>
        <family val="2"/>
      </rPr>
      <t xml:space="preserve"> 
(effektive Anzahl Tage pro Jahr [365 - Betriebsferientage (ganze Wochen-einheiten) - einzelne Ferientage - Feiertage**]/7</t>
    </r>
  </si>
  <si>
    <t>Stunden Krippenleitung pro 100% Arbeitszeit Woche (=H23/42h)</t>
  </si>
  <si>
    <r>
      <t>O: Abzug Arbeitspräsenz während Öffnungswochen aufgrund von Ferienanspruch</t>
    </r>
    <r>
      <rPr>
        <sz val="10"/>
        <rFont val="Arial"/>
        <family val="2"/>
      </rPr>
      <t xml:space="preserve"> (gemäss Arbeitsvertrag abzüglich der Stunden an Ferien während Betriebsferien)</t>
    </r>
  </si>
  <si>
    <t>**) 9 Feiertage im Jahr</t>
  </si>
  <si>
    <t>=(365-(C14*7)-E14-9)/7</t>
  </si>
  <si>
    <t>Anzahl Wochen Betriebs-ferien (D):</t>
  </si>
  <si>
    <t>Anzahl Tage Ferien (D):</t>
  </si>
  <si>
    <t>Ferien-anspruch:</t>
  </si>
  <si>
    <t xml:space="preserve">durchschn. 3 pro Auszubildende </t>
  </si>
  <si>
    <t>Summe (C: Öffnungszeit pro Woche, G:  Arbeitseinsätze in Abwesenheit der Kinder,  I: Besprechung mit Bezugspersonen, J: Lernbegleitung am Arbeitsplatz) 
(C+G+I+J) =H13+H17+H18+H19+H20</t>
  </si>
  <si>
    <t>zusätzl. Tage Ferien: ***</t>
  </si>
  <si>
    <t>***) sofern nicht vorgeholt</t>
  </si>
  <si>
    <t>zusätzl. Tage Ferien (D):</t>
  </si>
  <si>
    <t>(f. 100%-Pensum: i.d.R.189h)
 Formel =189- (189/28*((C24*7)+E24))</t>
  </si>
  <si>
    <t>(f. 100%-Pensum: i.d.R. 189h)
 Formel =189- (189/28*((C24*7)+E24))</t>
  </si>
  <si>
    <t>zusätzl.Tage Ferien: ***</t>
  </si>
  <si>
    <t>Arbeitsstunden pro Jahr dividiert durch Jahresarbeitsstunden pro 100%,
 (=B37/B38)'</t>
  </si>
  <si>
    <t xml:space="preserve">durchschn. 3 </t>
  </si>
  <si>
    <t>durchschn.3</t>
  </si>
  <si>
    <t>Total*</t>
  </si>
  <si>
    <t>mind.2</t>
  </si>
  <si>
    <t>mind. 2</t>
  </si>
  <si>
    <t>mindestens 2</t>
  </si>
  <si>
    <r>
      <rPr>
        <sz val="8"/>
        <rFont val="Arial"/>
        <family val="2"/>
      </rPr>
      <t xml:space="preserve">Jugendliche unter 18 Jahren haben 5 Wochen, 20- bis 49-jährige vier Wochen und 50- bis 65-jährige Personen 5 Wochen Ferien </t>
    </r>
    <r>
      <rPr>
        <sz val="10"/>
        <rFont val="Arial"/>
        <family val="2"/>
      </rPr>
      <t>(f. 100%-Pensum i.d.R.: 189h)
 Formel =189- (189/28*((C24*7)+E24))</t>
    </r>
  </si>
  <si>
    <t>durchschn. 1</t>
  </si>
  <si>
    <t>Sofern in den Randzeiten zwei Gruppen 
zusammengelegt werden, kann bei der jeweils zweiten
Gruppe die Öffnungszeit reduziert werden</t>
  </si>
  <si>
    <t>Sofern in den Randzeiten zwei Gruppen 
zusammengelegt werden, kann bei der jeweils zweiten Gruppe die 
Öffnungszeit reduziert werden</t>
  </si>
  <si>
    <t xml:space="preserve">*Das Total Leitung setzt sich aus 2/3 pädagogisch/personeller und 1/3 administrativer Leitung zusammen. </t>
  </si>
  <si>
    <t>Summe der C: Öffnungszeit pro Woche D: Öffnungswochen pro Jahr E: Doppelbesetzung, wenn mehr als 7 Plätze angeboten werden  G:  Arbeitseinsätze in Abwesenheit der Kinder  I: Besprechung mit Bezugspersonen J: Lernbegleitung am Arbeitsplatz K: Kochen, Einkaufen, Reinigung durch erzieherisches Personal(C+E+F+G+I+J+K) =H13+H15+H16+H17+H18+H19+H20+H21</t>
  </si>
  <si>
    <t>Hort</t>
  </si>
  <si>
    <r>
      <t xml:space="preserve">E: </t>
    </r>
    <r>
      <rPr>
        <sz val="10"/>
        <rFont val="Arial"/>
        <family val="2"/>
      </rPr>
      <t>Doppelbesetzung, wenn mehr als 11 Plätze angeboten werden</t>
    </r>
  </si>
  <si>
    <t>Schul-
ferien</t>
  </si>
  <si>
    <r>
      <t xml:space="preserve">D: </t>
    </r>
    <r>
      <rPr>
        <sz val="10"/>
        <rFont val="Arial"/>
        <family val="2"/>
      </rPr>
      <t>Anzahl Wochen Schulferien</t>
    </r>
  </si>
  <si>
    <t xml:space="preserve">Hort </t>
  </si>
  <si>
    <t>%</t>
  </si>
  <si>
    <r>
      <t xml:space="preserve">M: </t>
    </r>
    <r>
      <rPr>
        <sz val="10"/>
        <rFont val="Arial"/>
        <family val="2"/>
      </rPr>
      <t>Hortleitung (Pädagog. Leitung/Personal/Admin./) alle Gruppen (&gt;22 Plätze)</t>
    </r>
  </si>
  <si>
    <t>Leitung*</t>
  </si>
  <si>
    <t>*Leitung ab 22 gewichteten Plätzen zwingend.</t>
  </si>
  <si>
    <t>Gesamt: Hort</t>
  </si>
  <si>
    <t>Stellenbedarf zur Erfüllung der gesetzlichen Mindestvorgaben:</t>
  </si>
  <si>
    <t>ab 11.45 Uhr Ende der regulären Schulblockzeit</t>
  </si>
  <si>
    <t>Personal zur Verfügung stehen.</t>
  </si>
  <si>
    <t xml:space="preserve">Für den nicht bewilligungspflichtigen Morgenhort und Öffnungszeiten nach 18.00 Uhr muss zudem zusätzliches </t>
  </si>
  <si>
    <t>Beilage:</t>
  </si>
  <si>
    <t>2.Gruppe 30% plus 20% je weitere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</si>
</sst>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h:mm&quot; &quot;;@"/>
    <numFmt numFmtId="166" formatCode=";;;"/>
    <numFmt numFmtId="167" formatCode="h/mm&quot; h&quot;;@"/>
    <numFmt numFmtId="168" formatCode="h:mm&quot; &quot;;0"/>
    <numFmt numFmtId="169" formatCode="hh:mm;0"/>
    <numFmt numFmtId="170" formatCode="dd/m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6" fillId="0" borderId="1" xfId="0" applyFont="1" applyBorder="1"/>
    <xf numFmtId="0" fontId="6" fillId="0" borderId="0" xfId="0" applyFont="1"/>
    <xf numFmtId="0" fontId="5" fillId="0" borderId="0" xfId="0" applyFont="1"/>
    <xf numFmtId="0" fontId="5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0" borderId="0" xfId="0" applyFont="1" applyBorder="1"/>
    <xf numFmtId="0" fontId="5" fillId="0" borderId="5" xfId="0" applyFont="1" applyBorder="1"/>
    <xf numFmtId="0" fontId="6" fillId="0" borderId="6" xfId="0" applyFont="1" applyBorder="1"/>
    <xf numFmtId="0" fontId="5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8" xfId="0" applyFont="1" applyBorder="1"/>
    <xf numFmtId="0" fontId="5" fillId="0" borderId="2" xfId="0" applyFont="1" applyBorder="1"/>
    <xf numFmtId="0" fontId="6" fillId="0" borderId="3" xfId="0" quotePrefix="1" applyFont="1" applyBorder="1"/>
    <xf numFmtId="0" fontId="6" fillId="0" borderId="4" xfId="0" quotePrefix="1" applyFont="1" applyBorder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8" fillId="0" borderId="0" xfId="0" applyFont="1"/>
    <xf numFmtId="0" fontId="5" fillId="0" borderId="2" xfId="0" applyFont="1" applyFill="1" applyBorder="1"/>
    <xf numFmtId="0" fontId="6" fillId="0" borderId="3" xfId="0" applyFont="1" applyFill="1" applyBorder="1"/>
    <xf numFmtId="0" fontId="5" fillId="0" borderId="3" xfId="0" applyFont="1" applyFill="1" applyBorder="1"/>
    <xf numFmtId="0" fontId="6" fillId="0" borderId="4" xfId="0" applyFont="1" applyFill="1" applyBorder="1"/>
    <xf numFmtId="0" fontId="5" fillId="2" borderId="3" xfId="0" quotePrefix="1" applyFont="1" applyFill="1" applyBorder="1" applyAlignment="1">
      <alignment horizontal="center"/>
    </xf>
    <xf numFmtId="9" fontId="5" fillId="2" borderId="3" xfId="1" applyFont="1" applyFill="1" applyBorder="1"/>
    <xf numFmtId="0" fontId="6" fillId="0" borderId="8" xfId="0" applyFont="1" applyBorder="1"/>
    <xf numFmtId="0" fontId="6" fillId="0" borderId="9" xfId="0" applyFont="1" applyBorder="1"/>
    <xf numFmtId="0" fontId="5" fillId="0" borderId="0" xfId="0" quotePrefix="1" applyFont="1" applyBorder="1" applyAlignment="1">
      <alignment horizontal="center"/>
    </xf>
    <xf numFmtId="9" fontId="6" fillId="0" borderId="0" xfId="1" applyFont="1" applyBorder="1"/>
    <xf numFmtId="0" fontId="5" fillId="0" borderId="1" xfId="0" quotePrefix="1" applyFont="1" applyBorder="1" applyAlignment="1">
      <alignment horizontal="center"/>
    </xf>
    <xf numFmtId="9" fontId="5" fillId="0" borderId="1" xfId="1" applyFont="1" applyBorder="1"/>
    <xf numFmtId="9" fontId="6" fillId="0" borderId="0" xfId="1" applyFont="1"/>
    <xf numFmtId="9" fontId="6" fillId="0" borderId="0" xfId="0" applyNumberFormat="1" applyFont="1"/>
    <xf numFmtId="9" fontId="5" fillId="0" borderId="0" xfId="1" applyFont="1" applyBorder="1"/>
    <xf numFmtId="1" fontId="6" fillId="0" borderId="1" xfId="0" applyNumberFormat="1" applyFont="1" applyBorder="1"/>
    <xf numFmtId="0" fontId="6" fillId="3" borderId="3" xfId="0" applyFont="1" applyFill="1" applyBorder="1"/>
    <xf numFmtId="166" fontId="6" fillId="3" borderId="3" xfId="0" applyNumberFormat="1" applyFont="1" applyFill="1" applyBorder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4" borderId="3" xfId="0" applyFont="1" applyFill="1" applyBorder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Continuous"/>
    </xf>
    <xf numFmtId="167" fontId="6" fillId="0" borderId="0" xfId="0" applyNumberFormat="1" applyFont="1"/>
    <xf numFmtId="169" fontId="6" fillId="0" borderId="0" xfId="0" applyNumberFormat="1" applyFont="1"/>
    <xf numFmtId="9" fontId="4" fillId="0" borderId="10" xfId="0" applyNumberFormat="1" applyFont="1" applyBorder="1" applyProtection="1"/>
    <xf numFmtId="9" fontId="4" fillId="0" borderId="2" xfId="0" applyNumberFormat="1" applyFont="1" applyBorder="1" applyProtection="1"/>
    <xf numFmtId="0" fontId="4" fillId="0" borderId="0" xfId="0" applyFont="1" applyProtection="1"/>
    <xf numFmtId="0" fontId="4" fillId="0" borderId="10" xfId="0" applyFont="1" applyBorder="1" applyProtection="1"/>
    <xf numFmtId="9" fontId="3" fillId="0" borderId="11" xfId="0" applyNumberFormat="1" applyFont="1" applyBorder="1" applyProtection="1"/>
    <xf numFmtId="165" fontId="6" fillId="4" borderId="3" xfId="0" applyNumberFormat="1" applyFont="1" applyFill="1" applyBorder="1" applyProtection="1">
      <protection locked="0"/>
    </xf>
    <xf numFmtId="168" fontId="6" fillId="4" borderId="3" xfId="0" applyNumberFormat="1" applyFont="1" applyFill="1" applyBorder="1" applyProtection="1">
      <protection locked="0"/>
    </xf>
    <xf numFmtId="0" fontId="6" fillId="0" borderId="0" xfId="0" quotePrefix="1" applyFont="1" applyFill="1" applyBorder="1"/>
    <xf numFmtId="0" fontId="6" fillId="0" borderId="3" xfId="0" applyFont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4" borderId="3" xfId="0" applyFont="1" applyFill="1" applyBorder="1"/>
    <xf numFmtId="164" fontId="5" fillId="3" borderId="3" xfId="0" applyNumberFormat="1" applyFont="1" applyFill="1" applyBorder="1" applyProtection="1">
      <protection locked="0"/>
    </xf>
    <xf numFmtId="0" fontId="4" fillId="0" borderId="0" xfId="0" applyFont="1" applyBorder="1" applyProtection="1"/>
    <xf numFmtId="1" fontId="5" fillId="3" borderId="3" xfId="0" applyNumberFormat="1" applyFont="1" applyFill="1" applyBorder="1"/>
    <xf numFmtId="0" fontId="6" fillId="3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2" fontId="5" fillId="3" borderId="3" xfId="0" applyNumberFormat="1" applyFont="1" applyFill="1" applyBorder="1" applyProtection="1">
      <protection locked="0"/>
    </xf>
    <xf numFmtId="1" fontId="6" fillId="0" borderId="0" xfId="0" applyNumberFormat="1" applyFont="1" applyBorder="1"/>
    <xf numFmtId="170" fontId="6" fillId="0" borderId="0" xfId="0" applyNumberFormat="1" applyFont="1"/>
    <xf numFmtId="14" fontId="5" fillId="0" borderId="0" xfId="0" applyNumberFormat="1" applyFont="1"/>
    <xf numFmtId="0" fontId="9" fillId="0" borderId="0" xfId="0" applyFont="1" applyProtection="1"/>
    <xf numFmtId="0" fontId="9" fillId="0" borderId="0" xfId="0" applyFont="1"/>
    <xf numFmtId="0" fontId="10" fillId="0" borderId="3" xfId="0" applyFont="1" applyBorder="1"/>
    <xf numFmtId="0" fontId="10" fillId="0" borderId="0" xfId="0" applyFont="1"/>
    <xf numFmtId="0" fontId="5" fillId="3" borderId="3" xfId="0" applyFont="1" applyFill="1" applyBorder="1" applyAlignment="1">
      <alignment horizontal="right" indent="2"/>
    </xf>
    <xf numFmtId="0" fontId="5" fillId="3" borderId="3" xfId="0" applyFont="1" applyFill="1" applyBorder="1" applyAlignment="1">
      <alignment horizontal="left"/>
    </xf>
    <xf numFmtId="0" fontId="5" fillId="4" borderId="0" xfId="0" applyFont="1" applyFill="1" applyProtection="1">
      <protection locked="0"/>
    </xf>
    <xf numFmtId="0" fontId="3" fillId="4" borderId="1" xfId="0" applyFont="1" applyFill="1" applyBorder="1" applyProtection="1">
      <protection locked="0"/>
    </xf>
    <xf numFmtId="14" fontId="4" fillId="4" borderId="1" xfId="0" applyNumberFormat="1" applyFont="1" applyFill="1" applyBorder="1" applyProtection="1">
      <protection locked="0"/>
    </xf>
    <xf numFmtId="9" fontId="3" fillId="5" borderId="2" xfId="0" applyNumberFormat="1" applyFont="1" applyFill="1" applyBorder="1" applyProtection="1"/>
    <xf numFmtId="9" fontId="3" fillId="5" borderId="11" xfId="0" applyNumberFormat="1" applyFont="1" applyFill="1" applyBorder="1" applyProtection="1"/>
    <xf numFmtId="0" fontId="7" fillId="5" borderId="0" xfId="0" applyFont="1" applyFill="1" applyProtection="1"/>
    <xf numFmtId="0" fontId="4" fillId="5" borderId="0" xfId="0" applyFont="1" applyFill="1" applyProtection="1"/>
    <xf numFmtId="0" fontId="4" fillId="5" borderId="10" xfId="0" applyFont="1" applyFill="1" applyBorder="1" applyProtection="1"/>
    <xf numFmtId="0" fontId="4" fillId="5" borderId="10" xfId="0" applyFont="1" applyFill="1" applyBorder="1"/>
    <xf numFmtId="9" fontId="4" fillId="4" borderId="10" xfId="0" applyNumberFormat="1" applyFont="1" applyFill="1" applyBorder="1"/>
    <xf numFmtId="9" fontId="4" fillId="4" borderId="10" xfId="0" applyNumberFormat="1" applyFont="1" applyFill="1" applyBorder="1" applyProtection="1">
      <protection locked="0"/>
    </xf>
    <xf numFmtId="9" fontId="4" fillId="4" borderId="2" xfId="0" applyNumberFormat="1" applyFont="1" applyFill="1" applyBorder="1" applyProtection="1">
      <protection locked="0"/>
    </xf>
    <xf numFmtId="0" fontId="6" fillId="0" borderId="0" xfId="0" applyFont="1" applyBorder="1" applyAlignment="1">
      <alignment horizontal="left" vertical="center"/>
    </xf>
    <xf numFmtId="0" fontId="11" fillId="4" borderId="3" xfId="0" applyFont="1" applyFill="1" applyBorder="1"/>
    <xf numFmtId="0" fontId="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wrapText="1"/>
    </xf>
    <xf numFmtId="0" fontId="12" fillId="0" borderId="3" xfId="0" applyFont="1" applyFill="1" applyBorder="1"/>
    <xf numFmtId="0" fontId="1" fillId="0" borderId="0" xfId="0" applyFont="1"/>
    <xf numFmtId="0" fontId="9" fillId="0" borderId="0" xfId="0" quotePrefix="1" applyFont="1" applyAlignment="1">
      <alignment horizontal="left" vertical="center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6" fillId="0" borderId="0" xfId="0" quotePrefix="1" applyFont="1" applyBorder="1" applyAlignment="1">
      <alignment horizontal="left" wrapText="1"/>
    </xf>
    <xf numFmtId="0" fontId="6" fillId="0" borderId="0" xfId="0" quotePrefix="1" applyFont="1" applyFill="1" applyBorder="1" applyAlignment="1">
      <alignment horizontal="left"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9" fillId="0" borderId="0" xfId="0" applyFont="1" applyAlignment="1" applyProtection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43"/>
  <sheetViews>
    <sheetView view="pageBreakPreview" zoomScale="70" zoomScaleNormal="100" zoomScaleSheetLayoutView="70" workbookViewId="0">
      <selection activeCell="C17" sqref="C17"/>
    </sheetView>
  </sheetViews>
  <sheetFormatPr baseColWidth="10" defaultColWidth="11.44140625" defaultRowHeight="13.2" x14ac:dyDescent="0.25"/>
  <cols>
    <col min="1" max="1" width="34.109375" style="3" customWidth="1"/>
    <col min="2" max="3" width="8.5546875" style="3" customWidth="1"/>
    <col min="4" max="4" width="7.33203125" style="3" customWidth="1"/>
    <col min="5" max="5" width="8.88671875" style="3" customWidth="1"/>
    <col min="6" max="6" width="9.5546875" style="3" bestFit="1" customWidth="1"/>
    <col min="7" max="7" width="8.33203125" style="3" customWidth="1"/>
    <col min="8" max="8" width="8.5546875" style="3" bestFit="1" customWidth="1"/>
    <col min="9" max="9" width="6.33203125" style="3" customWidth="1"/>
    <col min="10" max="11" width="5.6640625" style="3" customWidth="1"/>
    <col min="12" max="12" width="6.33203125" style="3" customWidth="1"/>
    <col min="13" max="13" width="7.109375" style="3" customWidth="1"/>
    <col min="14" max="14" width="27" style="3" customWidth="1"/>
    <col min="15" max="15" width="5.6640625" style="3" customWidth="1"/>
    <col min="16" max="16384" width="11.44140625" style="3"/>
  </cols>
  <sheetData>
    <row r="1" spans="1:15" ht="28.5" customHeight="1" x14ac:dyDescent="0.25">
      <c r="A1" s="74" t="s">
        <v>104</v>
      </c>
      <c r="H1" s="40"/>
      <c r="I1" s="66"/>
    </row>
    <row r="2" spans="1:15" ht="28.5" customHeight="1" x14ac:dyDescent="0.25">
      <c r="A2" s="67"/>
    </row>
    <row r="3" spans="1:15" ht="17.25" customHeight="1" x14ac:dyDescent="0.25">
      <c r="A3" s="5" t="s">
        <v>26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22</v>
      </c>
      <c r="I4" s="2"/>
      <c r="J4" s="2"/>
      <c r="K4" s="10"/>
    </row>
    <row r="5" spans="1:15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3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93" t="s">
        <v>111</v>
      </c>
    </row>
    <row r="7" spans="1:15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3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3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3">
        <v>0</v>
      </c>
      <c r="G9" s="12"/>
      <c r="H9" s="22">
        <f t="shared" si="0"/>
        <v>0</v>
      </c>
      <c r="I9" s="12" t="s">
        <v>0</v>
      </c>
      <c r="J9" s="37"/>
      <c r="K9" s="13"/>
      <c r="O9" s="46"/>
    </row>
    <row r="10" spans="1:15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3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3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3">
        <v>0</v>
      </c>
      <c r="G12" s="12"/>
      <c r="H12" s="22">
        <f>IF(AND(D12&lt;&gt;"",F12&lt;&gt;""),HOUR(F12-D12) + MINUTE(F12-D12)/60,0)</f>
        <v>0</v>
      </c>
      <c r="I12" s="12" t="s">
        <v>0</v>
      </c>
      <c r="K12" s="13"/>
    </row>
    <row r="13" spans="1:15" ht="18.899999999999999" customHeight="1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15</v>
      </c>
      <c r="J13" s="2"/>
      <c r="K13" s="10"/>
    </row>
    <row r="14" spans="1:15" ht="65.25" customHeight="1" x14ac:dyDescent="0.25">
      <c r="A14" s="57" t="s">
        <v>71</v>
      </c>
      <c r="B14" s="89" t="s">
        <v>70</v>
      </c>
      <c r="C14" s="58">
        <v>0</v>
      </c>
      <c r="D14" s="90" t="s">
        <v>81</v>
      </c>
      <c r="E14" s="58">
        <v>0</v>
      </c>
      <c r="F14" s="88" t="s">
        <v>102</v>
      </c>
      <c r="G14" s="58">
        <v>0</v>
      </c>
      <c r="H14" s="59">
        <f>(365-(C14*7)-(G14*7)-E14-9)/7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>
        <v>0</v>
      </c>
      <c r="I15" s="12" t="s">
        <v>3</v>
      </c>
      <c r="J15" s="12"/>
      <c r="K15" s="13"/>
    </row>
    <row r="16" spans="1:15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>
        <v>0</v>
      </c>
      <c r="I16" s="12" t="s">
        <v>3</v>
      </c>
      <c r="J16" s="12"/>
      <c r="K16" s="13"/>
      <c r="L16" s="3" t="s">
        <v>88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>
        <v>0</v>
      </c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>
        <v>0</v>
      </c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>
        <v>0</v>
      </c>
      <c r="I19" s="12" t="s">
        <v>3</v>
      </c>
      <c r="J19" s="12"/>
      <c r="K19" s="13"/>
      <c r="L19" s="3" t="s">
        <v>91</v>
      </c>
    </row>
    <row r="20" spans="1:14" ht="18.899999999999999" customHeight="1" x14ac:dyDescent="0.25">
      <c r="A20" s="21" t="s">
        <v>106</v>
      </c>
      <c r="B20" s="22"/>
      <c r="C20" s="22"/>
      <c r="D20" s="22"/>
      <c r="E20" s="22"/>
      <c r="F20" s="12"/>
      <c r="G20" s="12"/>
      <c r="H20" s="41">
        <v>0</v>
      </c>
      <c r="I20" s="12" t="s">
        <v>3</v>
      </c>
      <c r="J20" s="12"/>
      <c r="K20" s="13"/>
      <c r="L20" s="18" t="s">
        <v>38</v>
      </c>
      <c r="M20" s="93" t="s">
        <v>115</v>
      </c>
    </row>
    <row r="21" spans="1:14" ht="15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78.75" customHeight="1" x14ac:dyDescent="0.25">
      <c r="A22" s="57" t="s">
        <v>73</v>
      </c>
      <c r="B22" s="55" t="s">
        <v>76</v>
      </c>
      <c r="C22" s="72">
        <f>C14</f>
        <v>0</v>
      </c>
      <c r="D22" s="56" t="s">
        <v>83</v>
      </c>
      <c r="E22" s="73">
        <f>E14</f>
        <v>0</v>
      </c>
      <c r="F22" s="62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94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7" spans="1:14" s="20" customFormat="1" x14ac:dyDescent="0.25">
      <c r="A27" s="20" t="s">
        <v>4</v>
      </c>
    </row>
    <row r="28" spans="1:14" ht="14.2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</row>
    <row r="29" spans="1:14" ht="14.25" customHeight="1" x14ac:dyDescent="0.25">
      <c r="A29" s="20" t="s">
        <v>82</v>
      </c>
      <c r="C29" s="33"/>
      <c r="D29" s="34"/>
    </row>
    <row r="30" spans="1:14" ht="14.25" customHeight="1" x14ac:dyDescent="0.25">
      <c r="A30" s="20"/>
      <c r="C30" s="33"/>
      <c r="D30" s="34"/>
    </row>
    <row r="31" spans="1:14" ht="20.100000000000001" customHeight="1" x14ac:dyDescent="0.25">
      <c r="A31" s="71"/>
      <c r="C31" s="33"/>
    </row>
    <row r="32" spans="1:14" ht="13.5" customHeight="1" x14ac:dyDescent="0.25">
      <c r="A32" s="21" t="s">
        <v>41</v>
      </c>
      <c r="B32" s="22"/>
      <c r="C32" s="23"/>
      <c r="D32" s="22"/>
      <c r="E32" s="22"/>
      <c r="F32" s="22"/>
      <c r="G32" s="24"/>
      <c r="I32" s="3" t="s">
        <v>63</v>
      </c>
    </row>
    <row r="33" spans="1:14" ht="28.5" customHeight="1" x14ac:dyDescent="0.25">
      <c r="A33" s="5" t="s">
        <v>5</v>
      </c>
      <c r="B33" s="6"/>
      <c r="C33" s="6"/>
      <c r="D33" s="25" t="s">
        <v>9</v>
      </c>
      <c r="E33" s="26">
        <f>B35/B36</f>
        <v>0</v>
      </c>
      <c r="F33" s="6"/>
      <c r="G33" s="7"/>
      <c r="I33" s="94" t="s">
        <v>87</v>
      </c>
      <c r="J33" s="94"/>
      <c r="K33" s="94"/>
      <c r="L33" s="94"/>
      <c r="M33" s="94"/>
      <c r="N33" s="94"/>
    </row>
    <row r="34" spans="1:14" ht="103.5" customHeight="1" x14ac:dyDescent="0.25">
      <c r="A34" s="27" t="s">
        <v>6</v>
      </c>
      <c r="B34" s="65">
        <f>H13+H15+H16+H17+H18+H19</f>
        <v>0</v>
      </c>
      <c r="C34" s="8"/>
      <c r="E34" s="8"/>
      <c r="F34" s="8"/>
      <c r="G34" s="28"/>
      <c r="I34" s="99" t="s">
        <v>99</v>
      </c>
      <c r="J34" s="99"/>
      <c r="K34" s="99"/>
      <c r="L34" s="99"/>
      <c r="M34" s="99"/>
      <c r="N34" s="99"/>
    </row>
    <row r="35" spans="1:14" ht="20.100000000000001" customHeight="1" x14ac:dyDescent="0.25">
      <c r="A35" s="27" t="s">
        <v>7</v>
      </c>
      <c r="B35" s="8">
        <f>B34*H14</f>
        <v>0</v>
      </c>
      <c r="C35" s="8"/>
      <c r="D35" s="8"/>
      <c r="E35" s="8"/>
      <c r="F35" s="8"/>
      <c r="G35" s="28"/>
      <c r="I35" s="54" t="s">
        <v>64</v>
      </c>
    </row>
    <row r="36" spans="1:14" ht="66.75" customHeight="1" x14ac:dyDescent="0.25">
      <c r="A36" s="27" t="s">
        <v>8</v>
      </c>
      <c r="B36" s="8">
        <f>H21*52-H22-H23-H24-H25</f>
        <v>1810</v>
      </c>
      <c r="C36" s="8"/>
      <c r="D36" s="8"/>
      <c r="E36" s="8"/>
      <c r="F36" s="8"/>
      <c r="G36" s="28"/>
      <c r="I36" s="100" t="s">
        <v>65</v>
      </c>
      <c r="J36" s="100"/>
      <c r="K36" s="100"/>
      <c r="L36" s="100"/>
      <c r="M36" s="100"/>
      <c r="N36" s="100"/>
    </row>
    <row r="37" spans="1:14" ht="44.25" customHeight="1" x14ac:dyDescent="0.25">
      <c r="A37" s="14" t="s">
        <v>10</v>
      </c>
      <c r="B37" s="8"/>
      <c r="C37" s="8"/>
      <c r="D37" s="29" t="s">
        <v>11</v>
      </c>
      <c r="E37" s="30">
        <f>B39/B36</f>
        <v>0</v>
      </c>
      <c r="F37" s="8"/>
      <c r="G37" s="28"/>
      <c r="I37" s="101" t="s">
        <v>67</v>
      </c>
      <c r="J37" s="101"/>
      <c r="K37" s="101"/>
      <c r="L37" s="101"/>
      <c r="M37" s="101"/>
      <c r="N37" s="101"/>
    </row>
    <row r="38" spans="1:14" ht="72.75" customHeight="1" x14ac:dyDescent="0.25">
      <c r="A38" s="27" t="s">
        <v>6</v>
      </c>
      <c r="B38" s="65">
        <f>H13+H16+H17+H18</f>
        <v>0</v>
      </c>
      <c r="C38" s="8"/>
      <c r="E38" s="8"/>
      <c r="F38" s="8"/>
      <c r="G38" s="28"/>
      <c r="I38" s="99" t="s">
        <v>80</v>
      </c>
      <c r="J38" s="99"/>
      <c r="K38" s="99"/>
      <c r="L38" s="99"/>
      <c r="M38" s="99"/>
      <c r="N38" s="99"/>
    </row>
    <row r="39" spans="1:14" ht="39" customHeight="1" x14ac:dyDescent="0.25">
      <c r="A39" s="27" t="s">
        <v>7</v>
      </c>
      <c r="B39" s="8">
        <f>B38*H14</f>
        <v>0</v>
      </c>
      <c r="C39" s="8"/>
      <c r="D39" s="8"/>
      <c r="E39" s="8"/>
      <c r="F39" s="8"/>
      <c r="G39" s="28"/>
      <c r="I39" s="100" t="s">
        <v>66</v>
      </c>
      <c r="J39" s="100"/>
      <c r="K39" s="100"/>
      <c r="L39" s="100"/>
      <c r="M39" s="100"/>
      <c r="N39" s="100"/>
    </row>
    <row r="40" spans="1:14" ht="42.75" customHeight="1" x14ac:dyDescent="0.25">
      <c r="A40" s="14" t="s">
        <v>12</v>
      </c>
      <c r="B40" s="8"/>
      <c r="C40" s="8"/>
      <c r="D40" s="29" t="s">
        <v>9</v>
      </c>
      <c r="E40" s="30">
        <f>E33-E37</f>
        <v>0</v>
      </c>
      <c r="F40" s="8"/>
      <c r="G40" s="28"/>
      <c r="I40" s="102" t="s">
        <v>68</v>
      </c>
      <c r="J40" s="102"/>
      <c r="K40" s="102"/>
      <c r="L40" s="102"/>
      <c r="M40" s="102"/>
      <c r="N40" s="102"/>
    </row>
    <row r="41" spans="1:14" ht="38.25" customHeight="1" x14ac:dyDescent="0.25">
      <c r="A41" s="5" t="s">
        <v>13</v>
      </c>
      <c r="B41" s="6"/>
      <c r="C41" s="6"/>
      <c r="D41" s="25" t="s">
        <v>9</v>
      </c>
      <c r="E41" s="26">
        <f>H20/42</f>
        <v>0</v>
      </c>
      <c r="F41" s="6"/>
      <c r="G41" s="7"/>
      <c r="I41" s="96" t="s">
        <v>72</v>
      </c>
      <c r="J41" s="96"/>
      <c r="K41" s="96"/>
      <c r="L41" s="96"/>
      <c r="M41" s="96"/>
      <c r="N41" s="96"/>
    </row>
    <row r="42" spans="1:14" ht="20.100000000000001" customHeight="1" x14ac:dyDescent="0.25">
      <c r="A42" s="14"/>
      <c r="B42" s="8"/>
      <c r="C42" s="8"/>
      <c r="D42" s="29"/>
      <c r="E42" s="35"/>
      <c r="F42" s="8"/>
      <c r="G42" s="28"/>
    </row>
    <row r="43" spans="1:14" ht="33" customHeight="1" x14ac:dyDescent="0.25">
      <c r="A43" s="5" t="s">
        <v>25</v>
      </c>
      <c r="B43" s="6"/>
      <c r="C43" s="6"/>
      <c r="D43" s="25" t="s">
        <v>9</v>
      </c>
      <c r="E43" s="26">
        <f>E33+E41</f>
        <v>0</v>
      </c>
      <c r="F43" s="6"/>
      <c r="G43" s="7"/>
      <c r="I43" s="98"/>
      <c r="J43" s="98"/>
      <c r="K43" s="98"/>
      <c r="L43" s="98"/>
      <c r="M43" s="98"/>
      <c r="N43" s="98"/>
    </row>
  </sheetData>
  <sheetProtection selectLockedCells="1" selectUnlockedCells="1"/>
  <mergeCells count="11">
    <mergeCell ref="I33:N33"/>
    <mergeCell ref="L22:N22"/>
    <mergeCell ref="A28:K28"/>
    <mergeCell ref="I41:N41"/>
    <mergeCell ref="I43:N43"/>
    <mergeCell ref="I34:N34"/>
    <mergeCell ref="I36:N36"/>
    <mergeCell ref="I38:N38"/>
    <mergeCell ref="I37:N37"/>
    <mergeCell ref="I39:N39"/>
    <mergeCell ref="I40:N40"/>
  </mergeCells>
  <phoneticPr fontId="2" type="noConversion"/>
  <pageMargins left="0.25" right="0.25" top="0.75" bottom="0.75" header="0.3" footer="0.3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O40"/>
  <sheetViews>
    <sheetView view="pageBreakPreview" zoomScale="70" zoomScaleNormal="100" zoomScaleSheetLayoutView="70" workbookViewId="0">
      <selection activeCell="H22" sqref="H22"/>
    </sheetView>
  </sheetViews>
  <sheetFormatPr baseColWidth="10" defaultColWidth="11.44140625" defaultRowHeight="13.2" x14ac:dyDescent="0.25"/>
  <cols>
    <col min="1" max="1" width="34.109375" style="3" customWidth="1"/>
    <col min="2" max="2" width="8.6640625" style="3" customWidth="1"/>
    <col min="3" max="3" width="7.5546875" style="3" customWidth="1"/>
    <col min="4" max="4" width="7.88671875" style="3" customWidth="1"/>
    <col min="5" max="5" width="6.6640625" style="3" customWidth="1"/>
    <col min="6" max="6" width="10.44140625" style="3" customWidth="1"/>
    <col min="7" max="7" width="5.6640625" style="3" customWidth="1"/>
    <col min="8" max="8" width="7.5546875" style="3" customWidth="1"/>
    <col min="9" max="9" width="6.88671875" style="3" customWidth="1"/>
    <col min="10" max="11" width="5.6640625" style="3" customWidth="1"/>
    <col min="12" max="14" width="15.33203125" style="3" customWidth="1"/>
    <col min="15" max="15" width="8.5546875" style="3" customWidth="1"/>
    <col min="16" max="16" width="14.6640625" style="3" customWidth="1"/>
    <col min="17" max="16384" width="11.44140625" style="3"/>
  </cols>
  <sheetData>
    <row r="1" spans="1:15" ht="28.5" customHeight="1" x14ac:dyDescent="0.25">
      <c r="A1" s="39" t="s">
        <v>100</v>
      </c>
    </row>
    <row r="2" spans="1:15" ht="28.5" customHeight="1" x14ac:dyDescent="0.25">
      <c r="A2" s="4"/>
    </row>
    <row r="3" spans="1:15" ht="17.25" customHeight="1" x14ac:dyDescent="0.25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22</v>
      </c>
      <c r="I4" s="2"/>
      <c r="J4" s="2"/>
      <c r="K4" s="10"/>
    </row>
    <row r="5" spans="1:15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3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95" t="s">
        <v>96</v>
      </c>
      <c r="M6" s="103"/>
      <c r="N6" s="103"/>
    </row>
    <row r="7" spans="1:15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3">
        <v>0</v>
      </c>
      <c r="G7" s="12"/>
      <c r="H7" s="22">
        <f t="shared" si="0"/>
        <v>0</v>
      </c>
      <c r="I7" s="12" t="s">
        <v>0</v>
      </c>
      <c r="J7" s="37"/>
      <c r="K7" s="13"/>
      <c r="L7" s="95"/>
      <c r="M7" s="103"/>
      <c r="N7" s="103"/>
    </row>
    <row r="8" spans="1:15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3">
        <v>0</v>
      </c>
      <c r="G8" s="12"/>
      <c r="H8" s="22">
        <f t="shared" si="0"/>
        <v>0</v>
      </c>
      <c r="I8" s="12" t="s">
        <v>0</v>
      </c>
      <c r="J8" s="37"/>
      <c r="K8" s="13"/>
      <c r="L8" s="95"/>
      <c r="M8" s="103"/>
      <c r="N8" s="103"/>
    </row>
    <row r="9" spans="1:15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3">
        <v>0</v>
      </c>
      <c r="G9" s="12"/>
      <c r="H9" s="22">
        <f t="shared" si="0"/>
        <v>0</v>
      </c>
      <c r="I9" s="12" t="s">
        <v>0</v>
      </c>
      <c r="J9" s="37"/>
      <c r="K9" s="13"/>
      <c r="L9" s="95"/>
      <c r="M9" s="103"/>
      <c r="N9" s="103"/>
    </row>
    <row r="10" spans="1:15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3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3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3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15</v>
      </c>
      <c r="J13" s="2"/>
      <c r="K13" s="10"/>
    </row>
    <row r="14" spans="1:15" ht="74.25" customHeight="1" x14ac:dyDescent="0.25">
      <c r="A14" s="57" t="s">
        <v>103</v>
      </c>
      <c r="B14" s="55"/>
      <c r="C14" s="92"/>
      <c r="D14" s="91"/>
      <c r="E14" s="92"/>
      <c r="F14" s="70"/>
      <c r="G14" s="12"/>
      <c r="H14" s="59">
        <f>'1.Gruppe'!G14</f>
        <v>0</v>
      </c>
      <c r="I14" s="12" t="s">
        <v>1</v>
      </c>
      <c r="J14" s="12"/>
      <c r="K14" s="13"/>
      <c r="L14" s="18"/>
    </row>
    <row r="15" spans="1:15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>
        <v>0</v>
      </c>
      <c r="I15" s="12" t="s">
        <v>3</v>
      </c>
      <c r="J15" s="12"/>
      <c r="K15" s="13"/>
    </row>
    <row r="16" spans="1:15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>
        <v>0</v>
      </c>
      <c r="I16" s="12" t="s">
        <v>3</v>
      </c>
      <c r="J16" s="12"/>
      <c r="K16" s="13"/>
      <c r="L16" s="3" t="s">
        <v>88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>
        <v>0</v>
      </c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>
        <v>0</v>
      </c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>
        <v>0</v>
      </c>
      <c r="I19" s="12" t="s">
        <v>3</v>
      </c>
      <c r="J19" s="12"/>
      <c r="K19" s="13"/>
      <c r="L19" s="3" t="s">
        <v>92</v>
      </c>
    </row>
    <row r="20" spans="1:14" ht="18.899999999999999" customHeight="1" x14ac:dyDescent="0.25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8.899999999999999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79.5" customHeight="1" x14ac:dyDescent="0.25">
      <c r="A22" s="57" t="s">
        <v>73</v>
      </c>
      <c r="B22" s="55" t="s">
        <v>76</v>
      </c>
      <c r="C22" s="73">
        <f>'1.Gruppe'!C14</f>
        <v>0</v>
      </c>
      <c r="D22" s="56" t="s">
        <v>83</v>
      </c>
      <c r="E22" s="73">
        <f>'1.Gruppe'!E14</f>
        <v>0</v>
      </c>
      <c r="F22" s="56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84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6">
        <v>84</v>
      </c>
      <c r="M25" s="8"/>
      <c r="N25" s="8"/>
    </row>
    <row r="27" spans="1:14" s="20" customFormat="1" ht="12.75" customHeight="1" x14ac:dyDescent="0.25">
      <c r="A27" s="20" t="s">
        <v>4</v>
      </c>
    </row>
    <row r="28" spans="1:14" ht="14.2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</row>
    <row r="29" spans="1:14" ht="14.25" customHeight="1" x14ac:dyDescent="0.25">
      <c r="A29" s="20" t="s">
        <v>82</v>
      </c>
    </row>
    <row r="30" spans="1:14" ht="20.100000000000001" customHeight="1" x14ac:dyDescent="0.25">
      <c r="A30" s="71"/>
    </row>
    <row r="31" spans="1:14" ht="20.100000000000001" customHeight="1" x14ac:dyDescent="0.25">
      <c r="A31" s="21" t="s">
        <v>41</v>
      </c>
      <c r="B31" s="22"/>
      <c r="C31" s="23"/>
      <c r="D31" s="22"/>
      <c r="E31" s="22"/>
      <c r="F31" s="22"/>
      <c r="G31" s="24"/>
    </row>
    <row r="32" spans="1:14" ht="20.100000000000001" customHeight="1" x14ac:dyDescent="0.25">
      <c r="A32" s="5" t="s">
        <v>29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00000000000001" customHeight="1" x14ac:dyDescent="0.25">
      <c r="A33" s="27" t="s">
        <v>6</v>
      </c>
      <c r="B33" s="65">
        <f>H13+H15+H16+H17+H18+H19</f>
        <v>0</v>
      </c>
      <c r="C33" s="8"/>
      <c r="D33" s="8"/>
      <c r="E33" s="8"/>
      <c r="F33" s="8"/>
      <c r="G33" s="28"/>
    </row>
    <row r="34" spans="1:7" ht="20.100000000000001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00000000000001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00000000000001" customHeight="1" x14ac:dyDescent="0.25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00000000000001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00000000000001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00000000000001" customHeight="1" x14ac:dyDescent="0.25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00000000000001" customHeight="1" x14ac:dyDescent="0.25">
      <c r="A40" s="9"/>
      <c r="B40" s="2"/>
      <c r="C40" s="2"/>
      <c r="D40" s="31"/>
      <c r="E40" s="32"/>
      <c r="F40" s="2"/>
      <c r="G40" s="10"/>
    </row>
  </sheetData>
  <sheetProtection selectLockedCells="1"/>
  <mergeCells count="3">
    <mergeCell ref="L22:N22"/>
    <mergeCell ref="A28:K28"/>
    <mergeCell ref="L6:N9"/>
  </mergeCells>
  <phoneticPr fontId="2" type="noConversion"/>
  <pageMargins left="0.25" right="0.25" top="0.75" bottom="0.75" header="0.3" footer="0.3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O41"/>
  <sheetViews>
    <sheetView zoomScale="70" zoomScaleNormal="70" zoomScaleSheetLayoutView="100" workbookViewId="0">
      <selection activeCell="T22" sqref="T22"/>
    </sheetView>
  </sheetViews>
  <sheetFormatPr baseColWidth="10" defaultColWidth="11.44140625" defaultRowHeight="13.2" x14ac:dyDescent="0.25"/>
  <cols>
    <col min="1" max="1" width="34.109375" style="3" customWidth="1"/>
    <col min="2" max="2" width="9.109375" style="3" customWidth="1"/>
    <col min="3" max="3" width="5.6640625" style="3" customWidth="1"/>
    <col min="4" max="4" width="7.6640625" style="3" customWidth="1"/>
    <col min="5" max="5" width="6.6640625" style="3" customWidth="1"/>
    <col min="6" max="6" width="9.5546875" style="3" customWidth="1"/>
    <col min="7" max="7" width="5.6640625" style="3" customWidth="1"/>
    <col min="8" max="8" width="7.6640625" style="3" customWidth="1"/>
    <col min="9" max="9" width="6.88671875" style="3" customWidth="1"/>
    <col min="10" max="14" width="5.6640625" style="3" customWidth="1"/>
    <col min="15" max="15" width="7.44140625" style="3" customWidth="1"/>
    <col min="16" max="16" width="11.44140625" style="3"/>
    <col min="17" max="17" width="4.5546875" style="3" customWidth="1"/>
    <col min="18" max="16384" width="11.44140625" style="3"/>
  </cols>
  <sheetData>
    <row r="1" spans="1:15" ht="28.5" customHeight="1" x14ac:dyDescent="0.25">
      <c r="A1" s="39" t="s">
        <v>100</v>
      </c>
    </row>
    <row r="2" spans="1:15" ht="28.5" customHeight="1" x14ac:dyDescent="0.25">
      <c r="A2" s="4"/>
    </row>
    <row r="3" spans="1:15" ht="17.25" customHeight="1" x14ac:dyDescent="0.25">
      <c r="A3" s="5" t="s">
        <v>37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11</v>
      </c>
      <c r="I4" s="2"/>
      <c r="J4" s="2"/>
      <c r="K4" s="10"/>
    </row>
    <row r="5" spans="1:15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3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</row>
    <row r="7" spans="1:15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3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3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3">
        <v>0</v>
      </c>
      <c r="G9" s="12"/>
      <c r="H9" s="22">
        <f t="shared" si="0"/>
        <v>0</v>
      </c>
      <c r="I9" s="12" t="s">
        <v>0</v>
      </c>
      <c r="J9" s="37"/>
      <c r="K9" s="13"/>
    </row>
    <row r="10" spans="1:15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3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3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3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ht="18.899999999999999" customHeight="1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3</v>
      </c>
      <c r="J13" s="2"/>
      <c r="K13" s="10"/>
    </row>
    <row r="14" spans="1:15" ht="69" customHeight="1" x14ac:dyDescent="0.25">
      <c r="A14" s="57" t="s">
        <v>71</v>
      </c>
      <c r="B14" s="55" t="s">
        <v>70</v>
      </c>
      <c r="C14" s="58"/>
      <c r="D14" s="56" t="s">
        <v>81</v>
      </c>
      <c r="E14" s="58"/>
      <c r="F14" s="70"/>
      <c r="G14" s="12"/>
      <c r="H14" s="59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5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79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92</v>
      </c>
    </row>
    <row r="20" spans="1:14" ht="18.899999999999999" customHeight="1" x14ac:dyDescent="0.25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8.899999999999999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78.75" customHeight="1" x14ac:dyDescent="0.25">
      <c r="A22" s="57" t="s">
        <v>73</v>
      </c>
      <c r="B22" s="55" t="s">
        <v>76</v>
      </c>
      <c r="C22" s="73">
        <f>C14</f>
        <v>0</v>
      </c>
      <c r="D22" s="56" t="s">
        <v>83</v>
      </c>
      <c r="E22" s="73">
        <f>E14</f>
        <v>0</v>
      </c>
      <c r="F22" s="62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85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8.899999999999999" customHeight="1" x14ac:dyDescent="0.25"/>
    <row r="27" spans="1:14" x14ac:dyDescent="0.25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3"/>
      <c r="M28" s="3"/>
      <c r="N28" s="3"/>
    </row>
    <row r="29" spans="1:14" ht="16.5" customHeight="1" x14ac:dyDescent="0.25">
      <c r="A29" s="20" t="s">
        <v>82</v>
      </c>
    </row>
    <row r="30" spans="1:14" ht="20.100000000000001" customHeight="1" x14ac:dyDescent="0.25">
      <c r="A30" s="71"/>
    </row>
    <row r="31" spans="1:14" ht="20.100000000000001" customHeight="1" x14ac:dyDescent="0.25">
      <c r="A31" s="21" t="s">
        <v>41</v>
      </c>
      <c r="B31" s="22"/>
      <c r="C31" s="23"/>
      <c r="D31" s="22"/>
      <c r="E31" s="22"/>
      <c r="F31" s="22"/>
      <c r="G31" s="24"/>
    </row>
    <row r="32" spans="1:14" ht="20.100000000000001" customHeight="1" x14ac:dyDescent="0.25">
      <c r="A32" s="5" t="s">
        <v>58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00000000000001" customHeight="1" x14ac:dyDescent="0.25">
      <c r="A33" s="27" t="s">
        <v>6</v>
      </c>
      <c r="B33" s="65">
        <f>H13+H15+H16+H17+H18+H19</f>
        <v>0</v>
      </c>
      <c r="C33" s="8"/>
      <c r="D33" s="8"/>
      <c r="E33" s="8"/>
      <c r="F33" s="8"/>
      <c r="G33" s="28"/>
    </row>
    <row r="34" spans="1:7" ht="20.100000000000001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00000000000001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00000000000001" customHeight="1" x14ac:dyDescent="0.25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00000000000001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00000000000001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00000000000001" customHeight="1" x14ac:dyDescent="0.25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00000000000001" customHeight="1" x14ac:dyDescent="0.25">
      <c r="A40" s="9"/>
      <c r="B40" s="2"/>
      <c r="C40" s="2"/>
      <c r="D40" s="31"/>
      <c r="E40" s="32"/>
      <c r="F40" s="2"/>
      <c r="G40" s="10"/>
    </row>
    <row r="41" spans="1:7" ht="20.100000000000001" customHeight="1" x14ac:dyDescent="0.25">
      <c r="A41" s="9"/>
      <c r="B41" s="2"/>
      <c r="C41" s="2"/>
      <c r="D41" s="31"/>
      <c r="E41" s="32"/>
      <c r="F41" s="2"/>
      <c r="G41" s="10"/>
    </row>
  </sheetData>
  <sheetProtection selectLockedCells="1"/>
  <mergeCells count="2">
    <mergeCell ref="L22:N22"/>
    <mergeCell ref="A28:K2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P41"/>
  <sheetViews>
    <sheetView view="pageBreakPreview" zoomScale="70" zoomScaleNormal="100" zoomScaleSheetLayoutView="70" workbookViewId="0">
      <selection activeCell="F22" sqref="F22"/>
    </sheetView>
  </sheetViews>
  <sheetFormatPr baseColWidth="10" defaultColWidth="11.44140625" defaultRowHeight="13.2" x14ac:dyDescent="0.25"/>
  <cols>
    <col min="1" max="1" width="34.109375" style="3" customWidth="1"/>
    <col min="2" max="2" width="12" style="3" bestFit="1" customWidth="1"/>
    <col min="3" max="3" width="9" style="3" customWidth="1"/>
    <col min="4" max="4" width="7.6640625" style="3" customWidth="1"/>
    <col min="5" max="5" width="6.6640625" style="3" customWidth="1"/>
    <col min="6" max="6" width="9.109375" style="3" customWidth="1"/>
    <col min="7" max="7" width="5.6640625" style="3" customWidth="1"/>
    <col min="8" max="8" width="8.33203125" style="3" customWidth="1"/>
    <col min="9" max="9" width="6.88671875" style="3" customWidth="1"/>
    <col min="10" max="14" width="5.6640625" style="3" customWidth="1"/>
    <col min="15" max="15" width="16.33203125" style="3" customWidth="1"/>
    <col min="16" max="16" width="5.88671875" style="3" customWidth="1"/>
    <col min="17" max="17" width="4.109375" style="3" customWidth="1"/>
    <col min="18" max="16384" width="11.44140625" style="3"/>
  </cols>
  <sheetData>
    <row r="1" spans="1:16" ht="28.5" customHeight="1" x14ac:dyDescent="0.25">
      <c r="A1" s="39" t="s">
        <v>100</v>
      </c>
    </row>
    <row r="2" spans="1:16" ht="28.5" customHeight="1" x14ac:dyDescent="0.25">
      <c r="A2" s="4"/>
    </row>
    <row r="3" spans="1:16" ht="17.25" customHeight="1" x14ac:dyDescent="0.25">
      <c r="A3" s="5" t="s">
        <v>42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6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11</v>
      </c>
      <c r="I4" s="2"/>
      <c r="J4" s="2"/>
      <c r="K4" s="10"/>
    </row>
    <row r="5" spans="1:16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6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3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95" t="s">
        <v>97</v>
      </c>
      <c r="M6" s="103"/>
      <c r="N6" s="103"/>
      <c r="O6" s="103"/>
      <c r="P6" s="103"/>
    </row>
    <row r="7" spans="1:16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3">
        <v>0</v>
      </c>
      <c r="G7" s="12"/>
      <c r="H7" s="22">
        <f t="shared" si="0"/>
        <v>0</v>
      </c>
      <c r="I7" s="12" t="s">
        <v>0</v>
      </c>
      <c r="J7" s="37"/>
      <c r="K7" s="13"/>
      <c r="L7" s="95"/>
      <c r="M7" s="103"/>
      <c r="N7" s="103"/>
      <c r="O7" s="103"/>
      <c r="P7" s="103"/>
    </row>
    <row r="8" spans="1:16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3">
        <v>0</v>
      </c>
      <c r="G8" s="12"/>
      <c r="H8" s="22">
        <f t="shared" si="0"/>
        <v>0</v>
      </c>
      <c r="I8" s="12" t="s">
        <v>0</v>
      </c>
      <c r="J8" s="37"/>
      <c r="K8" s="13"/>
      <c r="L8" s="95"/>
      <c r="M8" s="103"/>
      <c r="N8" s="103"/>
      <c r="O8" s="103"/>
      <c r="P8" s="103"/>
    </row>
    <row r="9" spans="1:16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3">
        <v>0</v>
      </c>
      <c r="G9" s="12"/>
      <c r="H9" s="22">
        <f t="shared" si="0"/>
        <v>0</v>
      </c>
      <c r="I9" s="12" t="s">
        <v>0</v>
      </c>
      <c r="J9" s="37"/>
      <c r="K9" s="13"/>
      <c r="L9" s="95"/>
      <c r="M9" s="103"/>
      <c r="N9" s="103"/>
      <c r="O9" s="103"/>
      <c r="P9" s="103"/>
    </row>
    <row r="10" spans="1:16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3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6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3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6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3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6" ht="18.899999999999999" customHeight="1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3</v>
      </c>
      <c r="J13" s="2"/>
      <c r="K13" s="10"/>
    </row>
    <row r="14" spans="1:16" ht="73.5" customHeight="1" x14ac:dyDescent="0.25">
      <c r="A14" s="57" t="s">
        <v>71</v>
      </c>
      <c r="B14" s="55" t="s">
        <v>70</v>
      </c>
      <c r="C14" s="58"/>
      <c r="D14" s="56" t="s">
        <v>81</v>
      </c>
      <c r="E14" s="87"/>
      <c r="F14" s="70"/>
      <c r="G14" s="12"/>
      <c r="H14" s="59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6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6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89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92</v>
      </c>
    </row>
    <row r="20" spans="1:14" ht="18.899999999999999" customHeight="1" x14ac:dyDescent="0.25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8.899999999999999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81.75" customHeight="1" x14ac:dyDescent="0.25">
      <c r="A22" s="57" t="s">
        <v>73</v>
      </c>
      <c r="B22" s="55" t="s">
        <v>76</v>
      </c>
      <c r="C22" s="73">
        <f>C14</f>
        <v>0</v>
      </c>
      <c r="D22" s="56" t="s">
        <v>83</v>
      </c>
      <c r="E22" s="73">
        <f>E14</f>
        <v>0</v>
      </c>
      <c r="F22" s="62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85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8.899999999999999" customHeight="1" x14ac:dyDescent="0.25"/>
    <row r="27" spans="1:14" x14ac:dyDescent="0.25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3"/>
      <c r="M28" s="3"/>
      <c r="N28" s="3"/>
    </row>
    <row r="29" spans="1:14" ht="15.75" customHeight="1" x14ac:dyDescent="0.25">
      <c r="A29" s="20" t="s">
        <v>82</v>
      </c>
    </row>
    <row r="30" spans="1:14" ht="20.100000000000001" customHeight="1" x14ac:dyDescent="0.25">
      <c r="A30" s="71"/>
    </row>
    <row r="31" spans="1:14" ht="20.100000000000001" customHeight="1" x14ac:dyDescent="0.25">
      <c r="A31" s="21" t="s">
        <v>41</v>
      </c>
      <c r="B31" s="22"/>
      <c r="C31" s="23"/>
      <c r="D31" s="22"/>
      <c r="E31" s="22"/>
      <c r="F31" s="22"/>
      <c r="G31" s="24"/>
    </row>
    <row r="32" spans="1:14" ht="20.100000000000001" customHeight="1" x14ac:dyDescent="0.25">
      <c r="A32" s="5" t="s">
        <v>59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00000000000001" customHeight="1" x14ac:dyDescent="0.25">
      <c r="A33" s="27" t="s">
        <v>6</v>
      </c>
      <c r="B33" s="65">
        <f>H13+H15+H16+H17+H18+H19</f>
        <v>0</v>
      </c>
      <c r="C33" s="8"/>
      <c r="D33" s="8"/>
      <c r="E33" s="8"/>
      <c r="F33" s="8"/>
      <c r="G33" s="28"/>
    </row>
    <row r="34" spans="1:7" ht="20.100000000000001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00000000000001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00000000000001" customHeight="1" x14ac:dyDescent="0.25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00000000000001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00000000000001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00000000000001" customHeight="1" x14ac:dyDescent="0.25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00000000000001" customHeight="1" x14ac:dyDescent="0.25">
      <c r="A40" s="9"/>
      <c r="B40" s="2"/>
      <c r="C40" s="2"/>
      <c r="D40" s="31"/>
      <c r="E40" s="32"/>
      <c r="F40" s="2"/>
      <c r="G40" s="10"/>
    </row>
    <row r="41" spans="1:7" ht="20.100000000000001" customHeight="1" x14ac:dyDescent="0.25">
      <c r="A41" s="9"/>
      <c r="B41" s="2"/>
      <c r="C41" s="2"/>
      <c r="D41" s="31"/>
      <c r="E41" s="32"/>
      <c r="F41" s="2"/>
      <c r="G41" s="10"/>
    </row>
  </sheetData>
  <sheetProtection selectLockedCells="1"/>
  <mergeCells count="3">
    <mergeCell ref="L22:N22"/>
    <mergeCell ref="A28:K28"/>
    <mergeCell ref="L6:P9"/>
  </mergeCells>
  <phoneticPr fontId="2" type="noConversion"/>
  <pageMargins left="0.25" right="0.25" top="0.75" bottom="0.75" header="0.3" footer="0.3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zoomScale="70" zoomScaleNormal="70" zoomScaleSheetLayoutView="100" workbookViewId="0">
      <selection activeCell="H4" sqref="H4"/>
    </sheetView>
  </sheetViews>
  <sheetFormatPr baseColWidth="10" defaultColWidth="11.44140625" defaultRowHeight="13.2" x14ac:dyDescent="0.25"/>
  <cols>
    <col min="1" max="1" width="34.109375" style="3" customWidth="1"/>
    <col min="2" max="2" width="8.33203125" style="3" customWidth="1"/>
    <col min="3" max="3" width="8.5546875" style="3" customWidth="1"/>
    <col min="4" max="4" width="7.6640625" style="3" customWidth="1"/>
    <col min="5" max="5" width="6.6640625" style="3" customWidth="1"/>
    <col min="6" max="6" width="9.33203125" style="3" customWidth="1"/>
    <col min="7" max="7" width="5.6640625" style="3" customWidth="1"/>
    <col min="8" max="8" width="9.33203125" style="3" customWidth="1"/>
    <col min="9" max="9" width="6.88671875" style="3" customWidth="1"/>
    <col min="10" max="11" width="5.6640625" style="3" customWidth="1"/>
    <col min="12" max="14" width="8.6640625" style="3" customWidth="1"/>
    <col min="15" max="15" width="7.44140625" style="3" customWidth="1"/>
    <col min="16" max="16" width="11.44140625" style="3"/>
    <col min="17" max="17" width="4.5546875" style="3" customWidth="1"/>
    <col min="18" max="16384" width="11.44140625" style="3"/>
  </cols>
  <sheetData>
    <row r="1" spans="1:15" ht="28.5" customHeight="1" x14ac:dyDescent="0.25">
      <c r="A1" s="39" t="s">
        <v>100</v>
      </c>
    </row>
    <row r="2" spans="1:15" ht="28.5" customHeight="1" x14ac:dyDescent="0.25">
      <c r="A2" s="4"/>
    </row>
    <row r="3" spans="1:15" ht="17.25" customHeight="1" x14ac:dyDescent="0.25">
      <c r="A3" s="5" t="s">
        <v>56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5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22</v>
      </c>
      <c r="I4" s="2"/>
      <c r="J4" s="2"/>
      <c r="K4" s="10"/>
    </row>
    <row r="5" spans="1:15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5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3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</row>
    <row r="7" spans="1:15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3">
        <v>0</v>
      </c>
      <c r="G7" s="12"/>
      <c r="H7" s="22">
        <f t="shared" si="0"/>
        <v>0</v>
      </c>
      <c r="I7" s="12" t="s">
        <v>0</v>
      </c>
      <c r="J7" s="37"/>
      <c r="K7" s="13"/>
      <c r="M7" s="45"/>
      <c r="N7" s="45"/>
    </row>
    <row r="8" spans="1:15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3">
        <v>0</v>
      </c>
      <c r="G8" s="12"/>
      <c r="H8" s="22">
        <f t="shared" si="0"/>
        <v>0</v>
      </c>
      <c r="I8" s="12" t="s">
        <v>0</v>
      </c>
      <c r="J8" s="37"/>
      <c r="K8" s="13"/>
    </row>
    <row r="9" spans="1:15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3">
        <v>0</v>
      </c>
      <c r="G9" s="12"/>
      <c r="H9" s="22">
        <f t="shared" si="0"/>
        <v>0</v>
      </c>
      <c r="I9" s="12" t="s">
        <v>0</v>
      </c>
      <c r="J9" s="37"/>
      <c r="K9" s="13"/>
    </row>
    <row r="10" spans="1:15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3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5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3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5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3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5" ht="18.899999999999999" customHeight="1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3</v>
      </c>
      <c r="J13" s="2"/>
      <c r="K13" s="10"/>
    </row>
    <row r="14" spans="1:15" ht="75" customHeight="1" x14ac:dyDescent="0.25">
      <c r="A14" s="57" t="s">
        <v>71</v>
      </c>
      <c r="B14" s="55" t="s">
        <v>70</v>
      </c>
      <c r="C14" s="58"/>
      <c r="D14" s="56" t="s">
        <v>86</v>
      </c>
      <c r="E14" s="58"/>
      <c r="F14" s="12"/>
      <c r="G14" s="12"/>
      <c r="H14" s="59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5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5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89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92</v>
      </c>
    </row>
    <row r="20" spans="1:14" ht="18.899999999999999" customHeight="1" x14ac:dyDescent="0.25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8.899999999999999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81" customHeight="1" x14ac:dyDescent="0.25">
      <c r="A22" s="57" t="s">
        <v>73</v>
      </c>
      <c r="B22" s="55" t="s">
        <v>76</v>
      </c>
      <c r="C22" s="73">
        <f>C14</f>
        <v>0</v>
      </c>
      <c r="D22" s="56" t="s">
        <v>83</v>
      </c>
      <c r="E22" s="73">
        <f>E14</f>
        <v>0</v>
      </c>
      <c r="F22" s="62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85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>
        <v>84</v>
      </c>
      <c r="M25" s="8"/>
      <c r="N25" s="8"/>
    </row>
    <row r="26" spans="1:14" ht="18.899999999999999" customHeight="1" x14ac:dyDescent="0.25"/>
    <row r="27" spans="1:14" x14ac:dyDescent="0.25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3"/>
      <c r="M28" s="3"/>
      <c r="N28" s="3"/>
    </row>
    <row r="29" spans="1:14" ht="15" customHeight="1" x14ac:dyDescent="0.25">
      <c r="A29" s="20" t="s">
        <v>82</v>
      </c>
    </row>
    <row r="30" spans="1:14" ht="20.100000000000001" customHeight="1" x14ac:dyDescent="0.25"/>
    <row r="31" spans="1:14" ht="20.100000000000001" customHeight="1" x14ac:dyDescent="0.25">
      <c r="A31" s="21" t="s">
        <v>41</v>
      </c>
      <c r="B31" s="22"/>
      <c r="C31" s="23"/>
      <c r="D31" s="22"/>
      <c r="E31" s="22"/>
      <c r="F31" s="22"/>
      <c r="G31" s="24"/>
    </row>
    <row r="32" spans="1:14" ht="20.100000000000001" customHeight="1" x14ac:dyDescent="0.25">
      <c r="A32" s="5" t="s">
        <v>60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00000000000001" customHeight="1" x14ac:dyDescent="0.25">
      <c r="A33" s="27" t="s">
        <v>6</v>
      </c>
      <c r="B33" s="65">
        <f>H13+H15+H16+H17+H18+H19</f>
        <v>0</v>
      </c>
      <c r="C33" s="8"/>
      <c r="D33" s="8"/>
      <c r="E33" s="8"/>
      <c r="F33" s="8"/>
      <c r="G33" s="28"/>
    </row>
    <row r="34" spans="1:7" ht="20.100000000000001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00000000000001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00000000000001" customHeight="1" x14ac:dyDescent="0.25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00000000000001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00000000000001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00000000000001" customHeight="1" x14ac:dyDescent="0.25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00000000000001" customHeight="1" x14ac:dyDescent="0.25">
      <c r="A40" s="9"/>
      <c r="B40" s="2"/>
      <c r="C40" s="2"/>
      <c r="D40" s="31"/>
      <c r="E40" s="32"/>
      <c r="F40" s="2"/>
      <c r="G40" s="10"/>
    </row>
    <row r="41" spans="1:7" ht="20.100000000000001" customHeight="1" x14ac:dyDescent="0.25">
      <c r="A41" s="9"/>
      <c r="B41" s="2"/>
      <c r="C41" s="2"/>
      <c r="D41" s="31"/>
      <c r="E41" s="32"/>
      <c r="F41" s="2"/>
      <c r="G41" s="10"/>
    </row>
  </sheetData>
  <sheetProtection selectLockedCells="1"/>
  <mergeCells count="2">
    <mergeCell ref="L22:N22"/>
    <mergeCell ref="A28:K28"/>
  </mergeCells>
  <pageMargins left="0.25" right="0.25" top="0.75" bottom="0.75" header="0.3" footer="0.3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0" zoomScaleNormal="70" zoomScaleSheetLayoutView="100" workbookViewId="0">
      <selection activeCell="Z22" sqref="Z22"/>
    </sheetView>
  </sheetViews>
  <sheetFormatPr baseColWidth="10" defaultColWidth="11.44140625" defaultRowHeight="13.2" x14ac:dyDescent="0.25"/>
  <cols>
    <col min="1" max="1" width="34.109375" style="3" customWidth="1"/>
    <col min="2" max="2" width="9.44140625" style="3" customWidth="1"/>
    <col min="3" max="3" width="8.5546875" style="3" customWidth="1"/>
    <col min="4" max="4" width="8" style="3" customWidth="1"/>
    <col min="5" max="5" width="7.6640625" style="3" customWidth="1"/>
    <col min="6" max="6" width="10.109375" style="3" customWidth="1"/>
    <col min="7" max="7" width="5.6640625" style="3" customWidth="1"/>
    <col min="8" max="8" width="8.44140625" style="3" customWidth="1"/>
    <col min="9" max="9" width="6.88671875" style="3" customWidth="1"/>
    <col min="10" max="14" width="5.6640625" style="3" customWidth="1"/>
    <col min="15" max="15" width="7.44140625" style="3" customWidth="1"/>
    <col min="16" max="16" width="11.44140625" style="3"/>
    <col min="17" max="17" width="4.5546875" style="3" customWidth="1"/>
    <col min="18" max="16384" width="11.44140625" style="3"/>
  </cols>
  <sheetData>
    <row r="1" spans="1:16" ht="28.5" customHeight="1" x14ac:dyDescent="0.25">
      <c r="A1" s="39" t="s">
        <v>100</v>
      </c>
    </row>
    <row r="2" spans="1:16" ht="28.5" customHeight="1" x14ac:dyDescent="0.25">
      <c r="A2" s="4"/>
    </row>
    <row r="3" spans="1:16" ht="17.25" customHeight="1" x14ac:dyDescent="0.25">
      <c r="A3" s="5" t="s">
        <v>57</v>
      </c>
      <c r="B3" s="6"/>
      <c r="C3" s="6"/>
      <c r="D3" s="6"/>
      <c r="E3" s="6"/>
      <c r="F3" s="6"/>
      <c r="G3" s="6"/>
      <c r="H3" s="6"/>
      <c r="I3" s="6"/>
      <c r="J3" s="6"/>
      <c r="K3" s="7"/>
      <c r="L3" s="8"/>
      <c r="M3" s="8"/>
      <c r="N3" s="8"/>
      <c r="O3" s="8"/>
    </row>
    <row r="4" spans="1:16" ht="20.100000000000001" customHeight="1" x14ac:dyDescent="0.25">
      <c r="A4" s="9" t="s">
        <v>44</v>
      </c>
      <c r="B4" s="2"/>
      <c r="C4" s="2"/>
      <c r="D4" s="2"/>
      <c r="E4" s="2"/>
      <c r="F4" s="2"/>
      <c r="G4" s="2"/>
      <c r="H4" s="43">
        <v>22</v>
      </c>
      <c r="I4" s="2"/>
      <c r="J4" s="2"/>
      <c r="K4" s="10"/>
    </row>
    <row r="5" spans="1:16" ht="20.100000000000001" customHeight="1" x14ac:dyDescent="0.25">
      <c r="A5" s="11" t="s">
        <v>45</v>
      </c>
      <c r="B5" s="12"/>
      <c r="C5" s="12"/>
      <c r="D5" s="12"/>
      <c r="E5" s="12"/>
      <c r="F5" s="12"/>
      <c r="G5" s="12"/>
      <c r="H5" s="23"/>
      <c r="I5" s="12"/>
      <c r="J5" s="12"/>
      <c r="K5" s="13"/>
    </row>
    <row r="6" spans="1:16" ht="12.75" customHeight="1" x14ac:dyDescent="0.25">
      <c r="A6" s="14"/>
      <c r="B6" s="12" t="s">
        <v>16</v>
      </c>
      <c r="C6" s="12" t="s">
        <v>23</v>
      </c>
      <c r="D6" s="53">
        <v>0</v>
      </c>
      <c r="E6" s="44" t="s">
        <v>24</v>
      </c>
      <c r="F6" s="52">
        <v>0</v>
      </c>
      <c r="G6" s="12"/>
      <c r="H6" s="22">
        <f t="shared" ref="H6:H11" si="0">IF(AND(D6&lt;&gt;"",F6&lt;&gt;""),HOUR(F6-D6) + MINUTE(F6-D6)/60,0)</f>
        <v>0</v>
      </c>
      <c r="I6" s="12" t="s">
        <v>0</v>
      </c>
      <c r="J6" s="37"/>
      <c r="K6" s="13"/>
      <c r="L6" s="95" t="s">
        <v>97</v>
      </c>
      <c r="M6" s="104"/>
      <c r="N6" s="104"/>
      <c r="O6" s="104"/>
      <c r="P6" s="104"/>
    </row>
    <row r="7" spans="1:16" ht="12.75" customHeight="1" x14ac:dyDescent="0.25">
      <c r="A7" s="14"/>
      <c r="B7" s="12" t="s">
        <v>17</v>
      </c>
      <c r="C7" s="12" t="s">
        <v>23</v>
      </c>
      <c r="D7" s="53">
        <v>0</v>
      </c>
      <c r="E7" s="44" t="s">
        <v>24</v>
      </c>
      <c r="F7" s="52">
        <v>0</v>
      </c>
      <c r="G7" s="12"/>
      <c r="H7" s="22">
        <f t="shared" si="0"/>
        <v>0</v>
      </c>
      <c r="I7" s="12" t="s">
        <v>0</v>
      </c>
      <c r="J7" s="37"/>
      <c r="K7" s="13"/>
      <c r="L7" s="105"/>
      <c r="M7" s="104"/>
      <c r="N7" s="104"/>
      <c r="O7" s="104"/>
      <c r="P7" s="104"/>
    </row>
    <row r="8" spans="1:16" ht="12.75" customHeight="1" x14ac:dyDescent="0.25">
      <c r="A8" s="14"/>
      <c r="B8" s="12" t="s">
        <v>18</v>
      </c>
      <c r="C8" s="12" t="s">
        <v>23</v>
      </c>
      <c r="D8" s="53">
        <v>0</v>
      </c>
      <c r="E8" s="44" t="s">
        <v>24</v>
      </c>
      <c r="F8" s="52">
        <v>0</v>
      </c>
      <c r="G8" s="12"/>
      <c r="H8" s="22">
        <f t="shared" si="0"/>
        <v>0</v>
      </c>
      <c r="I8" s="12" t="s">
        <v>0</v>
      </c>
      <c r="J8" s="37"/>
      <c r="K8" s="13"/>
      <c r="L8" s="105"/>
      <c r="M8" s="104"/>
      <c r="N8" s="104"/>
      <c r="O8" s="104"/>
      <c r="P8" s="104"/>
    </row>
    <row r="9" spans="1:16" ht="12.75" customHeight="1" x14ac:dyDescent="0.25">
      <c r="A9" s="14"/>
      <c r="B9" s="12" t="s">
        <v>19</v>
      </c>
      <c r="C9" s="12" t="s">
        <v>23</v>
      </c>
      <c r="D9" s="53">
        <v>0</v>
      </c>
      <c r="E9" s="44" t="s">
        <v>24</v>
      </c>
      <c r="F9" s="52">
        <v>0</v>
      </c>
      <c r="G9" s="12"/>
      <c r="H9" s="22">
        <f t="shared" si="0"/>
        <v>0</v>
      </c>
      <c r="I9" s="12" t="s">
        <v>0</v>
      </c>
      <c r="J9" s="37"/>
      <c r="K9" s="13"/>
      <c r="L9" s="105"/>
      <c r="M9" s="104"/>
      <c r="N9" s="104"/>
      <c r="O9" s="104"/>
      <c r="P9" s="104"/>
    </row>
    <row r="10" spans="1:16" ht="12.75" customHeight="1" x14ac:dyDescent="0.25">
      <c r="A10" s="14"/>
      <c r="B10" s="12" t="s">
        <v>20</v>
      </c>
      <c r="C10" s="12" t="s">
        <v>23</v>
      </c>
      <c r="D10" s="53">
        <v>0</v>
      </c>
      <c r="E10" s="44" t="s">
        <v>24</v>
      </c>
      <c r="F10" s="52">
        <v>0</v>
      </c>
      <c r="G10" s="12"/>
      <c r="H10" s="22">
        <f t="shared" si="0"/>
        <v>0</v>
      </c>
      <c r="I10" s="12" t="s">
        <v>0</v>
      </c>
      <c r="J10" s="37"/>
      <c r="K10" s="13"/>
    </row>
    <row r="11" spans="1:16" ht="12.75" customHeight="1" x14ac:dyDescent="0.25">
      <c r="A11" s="14"/>
      <c r="B11" s="12" t="s">
        <v>21</v>
      </c>
      <c r="C11" s="12" t="s">
        <v>23</v>
      </c>
      <c r="D11" s="53">
        <v>0</v>
      </c>
      <c r="E11" s="44" t="s">
        <v>24</v>
      </c>
      <c r="F11" s="52">
        <v>0</v>
      </c>
      <c r="G11" s="12"/>
      <c r="H11" s="22">
        <f t="shared" si="0"/>
        <v>0</v>
      </c>
      <c r="I11" s="12" t="s">
        <v>0</v>
      </c>
      <c r="J11" s="37"/>
      <c r="K11" s="13"/>
    </row>
    <row r="12" spans="1:16" ht="12.75" customHeight="1" x14ac:dyDescent="0.25">
      <c r="A12" s="9"/>
      <c r="B12" s="12" t="s">
        <v>22</v>
      </c>
      <c r="C12" s="12" t="s">
        <v>23</v>
      </c>
      <c r="D12" s="53">
        <v>0</v>
      </c>
      <c r="E12" s="44" t="s">
        <v>24</v>
      </c>
      <c r="F12" s="52">
        <v>0</v>
      </c>
      <c r="G12" s="12"/>
      <c r="H12" s="22">
        <f>IF(AND(D12&lt;&gt;"",F12&lt;&gt;""),HOUR(F12-D12) + MINUTE(F12-D12)/60,0)</f>
        <v>0</v>
      </c>
      <c r="I12" s="12" t="s">
        <v>0</v>
      </c>
      <c r="J12" s="38">
        <f>SUM(H6:H12)</f>
        <v>0</v>
      </c>
      <c r="K12" s="13"/>
    </row>
    <row r="13" spans="1:16" ht="18.899999999999999" customHeight="1" x14ac:dyDescent="0.25">
      <c r="A13" s="9" t="s">
        <v>46</v>
      </c>
      <c r="B13" s="2"/>
      <c r="C13" s="2"/>
      <c r="D13" s="2"/>
      <c r="E13" s="2"/>
      <c r="F13" s="2"/>
      <c r="G13" s="36"/>
      <c r="H13" s="61">
        <f>SUM(H6:H12)</f>
        <v>0</v>
      </c>
      <c r="I13" s="2" t="s">
        <v>3</v>
      </c>
      <c r="J13" s="2"/>
      <c r="K13" s="10"/>
    </row>
    <row r="14" spans="1:16" ht="69" customHeight="1" x14ac:dyDescent="0.25">
      <c r="A14" s="57" t="s">
        <v>71</v>
      </c>
      <c r="B14" s="55" t="s">
        <v>70</v>
      </c>
      <c r="C14" s="58">
        <v>0</v>
      </c>
      <c r="D14" s="56" t="s">
        <v>81</v>
      </c>
      <c r="E14" s="58">
        <v>0</v>
      </c>
      <c r="F14" s="12"/>
      <c r="G14" s="12"/>
      <c r="H14" s="59">
        <f>(365-(C14*7)-E14-9)/7</f>
        <v>50.857142857142854</v>
      </c>
      <c r="I14" s="12" t="s">
        <v>1</v>
      </c>
      <c r="J14" s="12"/>
      <c r="K14" s="13"/>
      <c r="L14" s="18" t="s">
        <v>75</v>
      </c>
    </row>
    <row r="15" spans="1:16" ht="18.899999999999999" customHeight="1" x14ac:dyDescent="0.25">
      <c r="A15" s="15" t="s">
        <v>101</v>
      </c>
      <c r="B15" s="12"/>
      <c r="C15" s="12"/>
      <c r="D15" s="12"/>
      <c r="E15" s="12"/>
      <c r="F15" s="12"/>
      <c r="G15" s="12"/>
      <c r="H15" s="41"/>
      <c r="I15" s="12" t="s">
        <v>3</v>
      </c>
      <c r="J15" s="12"/>
      <c r="K15" s="13"/>
    </row>
    <row r="16" spans="1:16" ht="18.899999999999999" customHeight="1" x14ac:dyDescent="0.25">
      <c r="A16" s="15" t="s">
        <v>69</v>
      </c>
      <c r="B16" s="12"/>
      <c r="C16" s="12"/>
      <c r="D16" s="12"/>
      <c r="E16" s="12"/>
      <c r="F16" s="12"/>
      <c r="G16" s="12"/>
      <c r="H16" s="41"/>
      <c r="I16" s="12" t="s">
        <v>3</v>
      </c>
      <c r="J16" s="12"/>
      <c r="K16" s="13"/>
      <c r="L16" s="3" t="s">
        <v>79</v>
      </c>
      <c r="N16" s="3" t="s">
        <v>28</v>
      </c>
    </row>
    <row r="17" spans="1:14" ht="18.899999999999999" customHeight="1" x14ac:dyDescent="0.25">
      <c r="A17" s="15" t="s">
        <v>47</v>
      </c>
      <c r="B17" s="12"/>
      <c r="C17" s="12"/>
      <c r="D17" s="12"/>
      <c r="E17" s="12"/>
      <c r="F17" s="12"/>
      <c r="G17" s="12"/>
      <c r="H17" s="41"/>
      <c r="I17" s="12" t="s">
        <v>3</v>
      </c>
      <c r="J17" s="16"/>
      <c r="K17" s="13"/>
      <c r="L17" s="3" t="s">
        <v>95</v>
      </c>
    </row>
    <row r="18" spans="1:14" ht="18.899999999999999" customHeight="1" x14ac:dyDescent="0.25">
      <c r="A18" s="15" t="s">
        <v>48</v>
      </c>
      <c r="B18" s="12"/>
      <c r="C18" s="12"/>
      <c r="D18" s="12"/>
      <c r="E18" s="12"/>
      <c r="F18" s="12"/>
      <c r="G18" s="12"/>
      <c r="H18" s="41"/>
      <c r="I18" s="12" t="s">
        <v>3</v>
      </c>
      <c r="J18" s="12"/>
      <c r="K18" s="17"/>
      <c r="L18" s="3" t="s">
        <v>79</v>
      </c>
    </row>
    <row r="19" spans="1:14" ht="18.899999999999999" customHeight="1" x14ac:dyDescent="0.25">
      <c r="A19" s="15" t="s">
        <v>49</v>
      </c>
      <c r="B19" s="12"/>
      <c r="C19" s="12"/>
      <c r="D19" s="12"/>
      <c r="E19" s="12"/>
      <c r="F19" s="12"/>
      <c r="G19" s="12"/>
      <c r="H19" s="41"/>
      <c r="I19" s="12" t="s">
        <v>3</v>
      </c>
      <c r="J19" s="12"/>
      <c r="K19" s="13"/>
      <c r="L19" s="3" t="s">
        <v>93</v>
      </c>
    </row>
    <row r="20" spans="1:14" ht="18.899999999999999" customHeight="1" x14ac:dyDescent="0.25">
      <c r="A20" s="15"/>
      <c r="B20" s="12"/>
      <c r="C20" s="12"/>
      <c r="D20" s="12"/>
      <c r="E20" s="12"/>
      <c r="F20" s="12"/>
      <c r="G20" s="12"/>
      <c r="H20" s="41"/>
      <c r="I20" s="12"/>
      <c r="J20" s="12"/>
      <c r="K20" s="13"/>
      <c r="L20" s="18"/>
    </row>
    <row r="21" spans="1:14" ht="18.899999999999999" customHeight="1" x14ac:dyDescent="0.25">
      <c r="A21" s="15" t="s">
        <v>50</v>
      </c>
      <c r="B21" s="12"/>
      <c r="C21" s="12"/>
      <c r="D21" s="12"/>
      <c r="E21" s="12"/>
      <c r="F21" s="12"/>
      <c r="G21" s="12"/>
      <c r="H21" s="42">
        <v>42</v>
      </c>
      <c r="I21" s="12" t="s">
        <v>15</v>
      </c>
      <c r="J21" s="12"/>
      <c r="K21" s="13"/>
      <c r="L21" s="3" t="s">
        <v>39</v>
      </c>
    </row>
    <row r="22" spans="1:14" ht="84.75" customHeight="1" x14ac:dyDescent="0.25">
      <c r="A22" s="57" t="s">
        <v>73</v>
      </c>
      <c r="B22" s="55" t="s">
        <v>76</v>
      </c>
      <c r="C22" s="73">
        <f>C14</f>
        <v>0</v>
      </c>
      <c r="D22" s="56" t="s">
        <v>77</v>
      </c>
      <c r="E22" s="73">
        <f>E14</f>
        <v>0</v>
      </c>
      <c r="F22" s="62" t="s">
        <v>78</v>
      </c>
      <c r="G22" s="63">
        <v>189</v>
      </c>
      <c r="H22" s="64">
        <f>G22- (G22/28*((C22*7)+E22))</f>
        <v>189</v>
      </c>
      <c r="I22" s="12" t="s">
        <v>2</v>
      </c>
      <c r="J22" s="12"/>
      <c r="K22" s="13"/>
      <c r="L22" s="95" t="s">
        <v>85</v>
      </c>
      <c r="M22" s="96"/>
      <c r="N22" s="96"/>
    </row>
    <row r="23" spans="1:14" ht="18.899999999999999" customHeight="1" x14ac:dyDescent="0.25">
      <c r="A23" s="15" t="s">
        <v>51</v>
      </c>
      <c r="B23" s="12"/>
      <c r="C23" s="12"/>
      <c r="D23" s="12"/>
      <c r="E23" s="12"/>
      <c r="F23" s="12"/>
      <c r="G23" s="12"/>
      <c r="H23" s="41">
        <v>76</v>
      </c>
      <c r="I23" s="12" t="s">
        <v>2</v>
      </c>
      <c r="J23" s="12"/>
      <c r="K23" s="13"/>
      <c r="L23" s="19">
        <v>76</v>
      </c>
      <c r="M23" s="8"/>
    </row>
    <row r="24" spans="1:14" ht="18.899999999999999" customHeight="1" x14ac:dyDescent="0.25">
      <c r="A24" s="15" t="s">
        <v>52</v>
      </c>
      <c r="B24" s="12"/>
      <c r="C24" s="12"/>
      <c r="D24" s="12"/>
      <c r="E24" s="12"/>
      <c r="F24" s="12"/>
      <c r="G24" s="12"/>
      <c r="H24" s="41">
        <v>25</v>
      </c>
      <c r="I24" s="12" t="s">
        <v>2</v>
      </c>
      <c r="J24" s="12"/>
      <c r="K24" s="13"/>
      <c r="L24" s="3" t="s">
        <v>40</v>
      </c>
      <c r="M24" s="8"/>
    </row>
    <row r="25" spans="1:14" ht="18.899999999999999" customHeight="1" x14ac:dyDescent="0.25">
      <c r="A25" s="15" t="s">
        <v>53</v>
      </c>
      <c r="B25" s="12"/>
      <c r="C25" s="12"/>
      <c r="D25" s="12"/>
      <c r="E25" s="12"/>
      <c r="F25" s="12"/>
      <c r="G25" s="12"/>
      <c r="H25" s="41">
        <v>84</v>
      </c>
      <c r="I25" s="12" t="s">
        <v>2</v>
      </c>
      <c r="J25" s="12"/>
      <c r="K25" s="13"/>
      <c r="L25" s="8" t="s">
        <v>14</v>
      </c>
      <c r="M25" s="8"/>
      <c r="N25" s="8"/>
    </row>
    <row r="26" spans="1:14" ht="18.899999999999999" customHeight="1" x14ac:dyDescent="0.25"/>
    <row r="27" spans="1:14" x14ac:dyDescent="0.25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s="20" customFormat="1" ht="12.75" customHeight="1" x14ac:dyDescent="0.25">
      <c r="A28" s="97" t="s">
        <v>74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3"/>
      <c r="M28" s="3"/>
      <c r="N28" s="3"/>
    </row>
    <row r="29" spans="1:14" ht="15.75" customHeight="1" x14ac:dyDescent="0.25">
      <c r="A29" s="20" t="s">
        <v>82</v>
      </c>
    </row>
    <row r="30" spans="1:14" ht="20.100000000000001" customHeight="1" x14ac:dyDescent="0.25"/>
    <row r="31" spans="1:14" ht="20.100000000000001" customHeight="1" x14ac:dyDescent="0.25">
      <c r="A31" s="21" t="s">
        <v>41</v>
      </c>
      <c r="B31" s="22"/>
      <c r="C31" s="23"/>
      <c r="D31" s="22"/>
      <c r="E31" s="22"/>
      <c r="F31" s="22"/>
      <c r="G31" s="24"/>
    </row>
    <row r="32" spans="1:14" ht="20.100000000000001" customHeight="1" x14ac:dyDescent="0.25">
      <c r="A32" s="5" t="s">
        <v>61</v>
      </c>
      <c r="B32" s="6"/>
      <c r="C32" s="6"/>
      <c r="D32" s="25" t="s">
        <v>9</v>
      </c>
      <c r="E32" s="26">
        <f>B34/B35</f>
        <v>0</v>
      </c>
      <c r="F32" s="6"/>
      <c r="G32" s="7"/>
    </row>
    <row r="33" spans="1:7" ht="20.100000000000001" customHeight="1" x14ac:dyDescent="0.25">
      <c r="A33" s="27" t="s">
        <v>6</v>
      </c>
      <c r="B33" s="65">
        <f>H13+H15+H16+H17+H18+H19</f>
        <v>0</v>
      </c>
      <c r="C33" s="8"/>
      <c r="D33" s="8"/>
      <c r="E33" s="8"/>
      <c r="F33" s="8"/>
      <c r="G33" s="28"/>
    </row>
    <row r="34" spans="1:7" ht="20.100000000000001" customHeight="1" x14ac:dyDescent="0.25">
      <c r="A34" s="27" t="s">
        <v>7</v>
      </c>
      <c r="B34" s="8">
        <f>B33*H14</f>
        <v>0</v>
      </c>
      <c r="C34" s="8"/>
      <c r="D34" s="8"/>
      <c r="E34" s="8"/>
      <c r="F34" s="8"/>
      <c r="G34" s="28"/>
    </row>
    <row r="35" spans="1:7" ht="20.100000000000001" customHeight="1" x14ac:dyDescent="0.25">
      <c r="A35" s="27" t="s">
        <v>8</v>
      </c>
      <c r="B35" s="8">
        <f>H21*52-H22-H23-H24-H25</f>
        <v>1810</v>
      </c>
      <c r="C35" s="8"/>
      <c r="D35" s="8"/>
      <c r="E35" s="8"/>
      <c r="F35" s="8"/>
      <c r="G35" s="28"/>
    </row>
    <row r="36" spans="1:7" ht="20.100000000000001" customHeight="1" x14ac:dyDescent="0.25">
      <c r="A36" s="14" t="s">
        <v>10</v>
      </c>
      <c r="B36" s="8"/>
      <c r="C36" s="8"/>
      <c r="D36" s="29" t="s">
        <v>11</v>
      </c>
      <c r="E36" s="30">
        <f>B38/B35</f>
        <v>0</v>
      </c>
      <c r="F36" s="8"/>
      <c r="G36" s="28"/>
    </row>
    <row r="37" spans="1:7" ht="20.100000000000001" customHeight="1" x14ac:dyDescent="0.25">
      <c r="A37" s="27" t="s">
        <v>6</v>
      </c>
      <c r="B37" s="8">
        <f>H13+H16+H17+H18</f>
        <v>0</v>
      </c>
      <c r="C37" s="8"/>
      <c r="D37" s="8"/>
      <c r="E37" s="8"/>
      <c r="F37" s="8"/>
      <c r="G37" s="28"/>
    </row>
    <row r="38" spans="1:7" ht="20.100000000000001" customHeight="1" x14ac:dyDescent="0.25">
      <c r="A38" s="27" t="s">
        <v>7</v>
      </c>
      <c r="B38" s="8">
        <f>B37*H14</f>
        <v>0</v>
      </c>
      <c r="C38" s="8"/>
      <c r="D38" s="8"/>
      <c r="E38" s="8"/>
      <c r="F38" s="8"/>
      <c r="G38" s="28"/>
    </row>
    <row r="39" spans="1:7" ht="20.100000000000001" customHeight="1" x14ac:dyDescent="0.25">
      <c r="A39" s="14" t="s">
        <v>12</v>
      </c>
      <c r="B39" s="8"/>
      <c r="C39" s="8"/>
      <c r="D39" s="29" t="s">
        <v>9</v>
      </c>
      <c r="E39" s="30">
        <f>E32-E36</f>
        <v>0</v>
      </c>
      <c r="F39" s="8"/>
      <c r="G39" s="28"/>
    </row>
    <row r="40" spans="1:7" ht="20.100000000000001" customHeight="1" x14ac:dyDescent="0.25">
      <c r="A40" s="9"/>
      <c r="B40" s="2"/>
      <c r="C40" s="2"/>
      <c r="D40" s="31"/>
      <c r="E40" s="32"/>
      <c r="F40" s="2"/>
      <c r="G40" s="10"/>
    </row>
    <row r="41" spans="1:7" ht="20.100000000000001" customHeight="1" x14ac:dyDescent="0.25">
      <c r="A41" s="9"/>
      <c r="B41" s="2"/>
      <c r="C41" s="2"/>
      <c r="D41" s="31"/>
      <c r="E41" s="32"/>
      <c r="F41" s="2"/>
      <c r="G41" s="10"/>
    </row>
  </sheetData>
  <sheetProtection selectLockedCells="1"/>
  <mergeCells count="3">
    <mergeCell ref="L22:N22"/>
    <mergeCell ref="A28:K28"/>
    <mergeCell ref="L6:P9"/>
  </mergeCells>
  <pageMargins left="0.25" right="0.25" top="0.75" bottom="0.75" header="0.3" footer="0.3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G20"/>
  <sheetViews>
    <sheetView tabSelected="1" view="pageBreakPreview" zoomScale="130" zoomScaleNormal="100" zoomScaleSheetLayoutView="130" workbookViewId="0">
      <selection activeCell="A4" sqref="A4"/>
    </sheetView>
  </sheetViews>
  <sheetFormatPr baseColWidth="10" defaultColWidth="11.44140625" defaultRowHeight="13.8" x14ac:dyDescent="0.25"/>
  <cols>
    <col min="1" max="1" width="11.44140625" style="1"/>
    <col min="2" max="2" width="8.33203125" style="1" customWidth="1"/>
    <col min="3" max="3" width="10.5546875" style="1" customWidth="1"/>
    <col min="4" max="5" width="16.5546875" style="1" bestFit="1" customWidth="1"/>
    <col min="6" max="16384" width="11.44140625" style="1"/>
  </cols>
  <sheetData>
    <row r="1" spans="1:7" ht="27.75" customHeight="1" x14ac:dyDescent="0.25">
      <c r="A1" s="75" t="s">
        <v>109</v>
      </c>
      <c r="B1" s="75"/>
      <c r="C1" s="75"/>
      <c r="D1" s="75" t="s">
        <v>54</v>
      </c>
      <c r="E1" s="76"/>
    </row>
    <row r="2" spans="1:7" ht="16.5" customHeight="1" x14ac:dyDescent="0.25">
      <c r="A2" s="49"/>
      <c r="B2" s="49"/>
      <c r="C2" s="49"/>
      <c r="D2" s="49"/>
      <c r="E2" s="49"/>
    </row>
    <row r="3" spans="1:7" x14ac:dyDescent="0.25">
      <c r="A3" s="79" t="s">
        <v>110</v>
      </c>
      <c r="B3" s="80"/>
      <c r="C3" s="80"/>
      <c r="D3" s="80"/>
      <c r="E3" s="80"/>
    </row>
    <row r="4" spans="1:7" x14ac:dyDescent="0.25">
      <c r="A4" s="49" t="s">
        <v>114</v>
      </c>
      <c r="B4" s="49"/>
      <c r="C4" s="49"/>
      <c r="D4" s="49"/>
      <c r="E4" s="49"/>
    </row>
    <row r="5" spans="1:7" x14ac:dyDescent="0.25">
      <c r="C5" s="60"/>
      <c r="D5" s="49"/>
      <c r="E5" s="49"/>
    </row>
    <row r="6" spans="1:7" x14ac:dyDescent="0.25">
      <c r="B6" s="81" t="s">
        <v>107</v>
      </c>
      <c r="C6" s="50"/>
      <c r="D6" s="81" t="s">
        <v>30</v>
      </c>
      <c r="E6" s="81" t="s">
        <v>32</v>
      </c>
      <c r="G6" s="49"/>
    </row>
    <row r="7" spans="1:7" x14ac:dyDescent="0.25">
      <c r="B7" s="47">
        <f>'1.Gruppe'!E41</f>
        <v>0</v>
      </c>
      <c r="C7" s="50" t="s">
        <v>33</v>
      </c>
      <c r="D7" s="47">
        <f>'1.Gruppe'!E37</f>
        <v>0</v>
      </c>
      <c r="E7" s="47">
        <f>'1.Gruppe'!E40</f>
        <v>0</v>
      </c>
      <c r="F7" s="49"/>
      <c r="G7" s="49"/>
    </row>
    <row r="8" spans="1:7" x14ac:dyDescent="0.25">
      <c r="C8" s="50" t="s">
        <v>34</v>
      </c>
      <c r="D8" s="47">
        <f>Ferienhort!E36</f>
        <v>0</v>
      </c>
      <c r="E8" s="47">
        <f>Ferienhort!E39</f>
        <v>0</v>
      </c>
      <c r="F8" s="49"/>
      <c r="G8" s="49"/>
    </row>
    <row r="9" spans="1:7" x14ac:dyDescent="0.25">
      <c r="C9" s="50" t="s">
        <v>35</v>
      </c>
      <c r="D9" s="47">
        <f>'3.Gruppe'!E36</f>
        <v>0</v>
      </c>
      <c r="E9" s="47">
        <f>'3.Gruppe'!E39</f>
        <v>0</v>
      </c>
      <c r="F9" s="49"/>
      <c r="G9" s="49"/>
    </row>
    <row r="10" spans="1:7" x14ac:dyDescent="0.25">
      <c r="C10" s="50" t="s">
        <v>43</v>
      </c>
      <c r="D10" s="47">
        <f>'4.Gruppe'!E36</f>
        <v>0</v>
      </c>
      <c r="E10" s="47">
        <f>'4.Gruppe'!E39</f>
        <v>0</v>
      </c>
      <c r="F10" s="49"/>
      <c r="G10" s="49"/>
    </row>
    <row r="11" spans="1:7" x14ac:dyDescent="0.25">
      <c r="C11" s="50" t="s">
        <v>55</v>
      </c>
      <c r="D11" s="48">
        <f>'5. Gruppe'!E36</f>
        <v>0</v>
      </c>
      <c r="E11" s="47">
        <f>'5. Gruppe'!E39</f>
        <v>0</v>
      </c>
      <c r="F11" s="49"/>
      <c r="G11" s="49"/>
    </row>
    <row r="12" spans="1:7" ht="14.4" thickBot="1" x14ac:dyDescent="0.3">
      <c r="C12" s="50" t="s">
        <v>62</v>
      </c>
      <c r="D12" s="48">
        <f>'6. Gruppe'!E36</f>
        <v>0</v>
      </c>
      <c r="E12" s="47">
        <f>'6. Gruppe'!E39</f>
        <v>0</v>
      </c>
      <c r="F12" s="49"/>
      <c r="G12" s="49"/>
    </row>
    <row r="13" spans="1:7" ht="14.4" thickBot="1" x14ac:dyDescent="0.3">
      <c r="A13" s="50" t="s">
        <v>90</v>
      </c>
      <c r="B13" s="77">
        <f>B7</f>
        <v>0</v>
      </c>
      <c r="C13" s="48"/>
      <c r="D13" s="77">
        <f>SUM(D7:D12)</f>
        <v>0</v>
      </c>
      <c r="E13" s="77">
        <f>SUM(E7:E12)</f>
        <v>0</v>
      </c>
      <c r="F13" s="78">
        <f>SUM(D13:E13)</f>
        <v>0</v>
      </c>
      <c r="G13" s="49"/>
    </row>
    <row r="14" spans="1:7" x14ac:dyDescent="0.25">
      <c r="A14" s="68" t="s">
        <v>98</v>
      </c>
      <c r="B14" s="68"/>
      <c r="C14" s="68"/>
      <c r="D14" s="68"/>
      <c r="E14" s="68"/>
      <c r="F14" s="69"/>
    </row>
    <row r="15" spans="1:7" x14ac:dyDescent="0.25">
      <c r="A15" s="68" t="s">
        <v>108</v>
      </c>
      <c r="B15" s="68"/>
      <c r="C15" s="68"/>
      <c r="D15" s="68"/>
      <c r="E15" s="68"/>
      <c r="F15" s="69"/>
    </row>
    <row r="16" spans="1:7" s="69" customFormat="1" ht="11.4" x14ac:dyDescent="0.2">
      <c r="A16" s="106" t="s">
        <v>113</v>
      </c>
      <c r="B16" s="106"/>
      <c r="C16" s="106"/>
      <c r="D16" s="106"/>
      <c r="E16" s="106"/>
      <c r="F16" s="106"/>
      <c r="G16" s="106"/>
    </row>
    <row r="17" spans="1:7" s="69" customFormat="1" ht="11.4" x14ac:dyDescent="0.2">
      <c r="A17" s="106" t="s">
        <v>112</v>
      </c>
      <c r="B17" s="106"/>
      <c r="C17" s="106"/>
      <c r="D17" s="106"/>
      <c r="E17" s="106"/>
      <c r="F17" s="106"/>
      <c r="G17" s="106"/>
    </row>
    <row r="18" spans="1:7" x14ac:dyDescent="0.25">
      <c r="A18" s="79" t="s">
        <v>36</v>
      </c>
      <c r="B18" s="49"/>
      <c r="C18" s="49"/>
      <c r="D18" s="49"/>
      <c r="E18" s="49"/>
    </row>
    <row r="19" spans="1:7" ht="14.4" thickBot="1" x14ac:dyDescent="0.3">
      <c r="A19" s="49"/>
      <c r="C19" s="82" t="s">
        <v>31</v>
      </c>
      <c r="D19" s="81" t="s">
        <v>30</v>
      </c>
      <c r="E19" s="81" t="s">
        <v>32</v>
      </c>
      <c r="F19" s="49"/>
    </row>
    <row r="20" spans="1:7" ht="14.4" thickBot="1" x14ac:dyDescent="0.3">
      <c r="A20" s="49"/>
      <c r="C20" s="83" t="s">
        <v>105</v>
      </c>
      <c r="D20" s="84" t="s">
        <v>105</v>
      </c>
      <c r="E20" s="85" t="s">
        <v>105</v>
      </c>
      <c r="F20" s="51">
        <f>SUM(C20:E20)</f>
        <v>0</v>
      </c>
    </row>
  </sheetData>
  <sheetProtection selectLockedCells="1"/>
  <mergeCells count="2">
    <mergeCell ref="A16:G16"/>
    <mergeCell ref="A17:G17"/>
  </mergeCells>
  <phoneticPr fontId="2" type="noConversion"/>
  <pageMargins left="0.25" right="0.25" top="0.75" bottom="0.75" header="0.3" footer="0.3"/>
  <pageSetup paperSize="9" orientation="portrait" r:id="rId1"/>
  <headerFooter alignWithMargins="0"/>
  <ignoredErrors>
    <ignoredError sqref="D7:D8 E7:E8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1.Gruppe</vt:lpstr>
      <vt:lpstr>Ferienhort</vt:lpstr>
      <vt:lpstr>3.Gruppe</vt:lpstr>
      <vt:lpstr>4.Gruppe</vt:lpstr>
      <vt:lpstr>5. Gruppe</vt:lpstr>
      <vt:lpstr>6. Gruppe</vt:lpstr>
      <vt:lpstr>Gesamt</vt:lpstr>
      <vt:lpstr>'1.Gruppe'!Druckbereich</vt:lpstr>
      <vt:lpstr>'4.Gruppe'!Druckbereich</vt:lpstr>
      <vt:lpstr>Gesamt!Druckbereich</vt:lpstr>
    </vt:vector>
  </TitlesOfParts>
  <Company>Jugendsekretariat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Gabella Méndez Jennifer</cp:lastModifiedBy>
  <cp:lastPrinted>2014-04-15T11:53:42Z</cp:lastPrinted>
  <dcterms:created xsi:type="dcterms:W3CDTF">2003-12-17T09:15:18Z</dcterms:created>
  <dcterms:modified xsi:type="dcterms:W3CDTF">2023-10-03T12:50:24Z</dcterms:modified>
</cp:coreProperties>
</file>