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06 Förderbeiträge\06.01 Quartierförderung\00 Projektförderung\0_Ausschreibungsunterlagen SSTE\Unterlagen 2024 für 2025\"/>
    </mc:Choice>
  </mc:AlternateContent>
  <xr:revisionPtr revIDLastSave="0" documentId="8_{CB046181-BD85-4F62-92E2-E9CD9AD62F26}" xr6:coauthVersionLast="47" xr6:coauthVersionMax="47" xr10:uidLastSave="{00000000-0000-0000-0000-000000000000}"/>
  <bookViews>
    <workbookView xWindow="1509" yWindow="1097" windowWidth="17314" windowHeight="8897" xr2:uid="{00000000-000D-0000-FFFF-FFFF00000000}"/>
  </bookViews>
  <sheets>
    <sheet name="Projektbudget" sheetId="1" r:id="rId1"/>
    <sheet name="Projektbudget Beispiel" sheetId="2" r:id="rId2"/>
  </sheets>
  <definedNames>
    <definedName name="_xlnm.Print_Area" localSheetId="0">Projektbudget!$B$1:$H$45</definedName>
    <definedName name="_xlnm.Print_Area" localSheetId="1">'Projektbudget Beispiel'!$B$1:$H$46</definedName>
    <definedName name="Z_0D9C0241_0CFC_427A_A0DC_4AD354EDF198_.wvu.Cols" localSheetId="0" hidden="1">Projektbudget!$K:$R</definedName>
    <definedName name="Z_0D9C0241_0CFC_427A_A0DC_4AD354EDF198_.wvu.Cols" localSheetId="1" hidden="1">'Projektbudget Beispiel'!$K:$R</definedName>
    <definedName name="Z_0D9C0241_0CFC_427A_A0DC_4AD354EDF198_.wvu.PrintArea" localSheetId="0" hidden="1">Projektbudget!$B$1:$H$45</definedName>
    <definedName name="Z_0D9C0241_0CFC_427A_A0DC_4AD354EDF198_.wvu.PrintArea" localSheetId="1" hidden="1">'Projektbudget Beispiel'!$B$1:$H$46</definedName>
    <definedName name="Z_58D72645_84F5_427C_8011_509FA2D75294_.wvu.Cols" localSheetId="0" hidden="1">Projektbudget!$K:$R</definedName>
    <definedName name="Z_58D72645_84F5_427C_8011_509FA2D75294_.wvu.Cols" localSheetId="1" hidden="1">'Projektbudget Beispiel'!$K:$R</definedName>
    <definedName name="Z_58D72645_84F5_427C_8011_509FA2D75294_.wvu.PrintArea" localSheetId="0" hidden="1">Projektbudget!$B$1:$H$45</definedName>
    <definedName name="Z_58D72645_84F5_427C_8011_509FA2D75294_.wvu.PrintArea" localSheetId="1" hidden="1">'Projektbudget Beispiel'!$B$1:$H$46</definedName>
  </definedNames>
  <calcPr calcId="191029"/>
  <customWorkbookViews>
    <customWorkbookView name="Thomas Heyn - Persönliche Ansicht" guid="{58D72645-84F5-427C-8011-509FA2D75294}" mergeInterval="0" personalView="1" maximized="1" windowWidth="1676" windowHeight="826" activeSheetId="1"/>
    <customWorkbookView name="Lucia Kersten - Persönliche Ansicht" guid="{0D9C0241-0CFC-427A-A0DC-4AD354EDF198}" mergeInterval="0" personalView="1" maximized="1" windowWidth="1676" windowHeight="82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0" i="2" l="1"/>
  <c r="P40" i="2" s="1"/>
  <c r="P39" i="2"/>
  <c r="P38" i="2"/>
  <c r="O37" i="2"/>
  <c r="G35" i="2"/>
  <c r="N36" i="2"/>
  <c r="O36" i="2" s="1"/>
  <c r="F34" i="2"/>
  <c r="G34" i="2" s="1"/>
  <c r="G40" i="2" s="1"/>
  <c r="P30" i="2"/>
  <c r="O29" i="2"/>
  <c r="G27" i="2"/>
  <c r="P28" i="2"/>
  <c r="P27" i="2"/>
  <c r="O26" i="2"/>
  <c r="G24" i="2"/>
  <c r="P25" i="2"/>
  <c r="P24" i="2"/>
  <c r="P21" i="2"/>
  <c r="P20" i="2"/>
  <c r="P19" i="2"/>
  <c r="O18" i="2"/>
  <c r="G18" i="2"/>
  <c r="O17" i="2"/>
  <c r="G17" i="2"/>
  <c r="O16" i="2"/>
  <c r="O15" i="2"/>
  <c r="G15" i="2"/>
  <c r="O14" i="2"/>
  <c r="G14" i="2"/>
  <c r="L6" i="2"/>
  <c r="L5" i="2"/>
  <c r="Q3" i="2"/>
  <c r="P37" i="2" l="1"/>
  <c r="P26" i="2"/>
  <c r="P29" i="2"/>
  <c r="P15" i="2"/>
  <c r="P17" i="2"/>
  <c r="P16" i="2"/>
  <c r="P18" i="2"/>
  <c r="P36" i="2"/>
  <c r="O32" i="2"/>
  <c r="G30" i="2"/>
  <c r="G42" i="2" s="1"/>
  <c r="O42" i="2"/>
  <c r="P14" i="2"/>
  <c r="Q3" i="1"/>
  <c r="P38" i="1"/>
  <c r="P37" i="1"/>
  <c r="P29" i="1"/>
  <c r="P27" i="1"/>
  <c r="P26" i="1"/>
  <c r="P24" i="1"/>
  <c r="P23" i="1"/>
  <c r="P20" i="1"/>
  <c r="P19" i="1"/>
  <c r="P18" i="1"/>
  <c r="O39" i="1"/>
  <c r="P39" i="1" s="1"/>
  <c r="L6" i="1"/>
  <c r="L5" i="1"/>
  <c r="O36" i="1"/>
  <c r="N35" i="1"/>
  <c r="O35" i="1" s="1"/>
  <c r="O28" i="1"/>
  <c r="O25" i="1"/>
  <c r="O17" i="1"/>
  <c r="O16" i="1"/>
  <c r="O15" i="1"/>
  <c r="O14" i="1"/>
  <c r="O13" i="1"/>
  <c r="P32" i="2" l="1"/>
  <c r="O44" i="2"/>
  <c r="P42" i="2"/>
  <c r="O41" i="1"/>
  <c r="O31" i="1"/>
  <c r="P36" i="1"/>
  <c r="P28" i="1"/>
  <c r="P25" i="1"/>
  <c r="K46" i="2" l="1"/>
  <c r="P44" i="2"/>
  <c r="O46" i="2"/>
  <c r="P46" i="2" s="1"/>
  <c r="P41" i="1"/>
  <c r="P35" i="1"/>
  <c r="O43" i="1"/>
  <c r="O45" i="1" s="1"/>
  <c r="P45" i="1" s="1"/>
  <c r="P14" i="1"/>
  <c r="P15" i="1"/>
  <c r="P16" i="1"/>
  <c r="P17" i="1"/>
  <c r="P13" i="1"/>
  <c r="K45" i="1" l="1"/>
  <c r="P31" i="1"/>
  <c r="P43" i="1" l="1"/>
</calcChain>
</file>

<file path=xl/sharedStrings.xml><?xml version="1.0" encoding="utf-8"?>
<sst xmlns="http://schemas.openxmlformats.org/spreadsheetml/2006/main" count="221" uniqueCount="77">
  <si>
    <t>Personalkosten</t>
  </si>
  <si>
    <t>Projektleitung</t>
  </si>
  <si>
    <t>in CHF</t>
  </si>
  <si>
    <t>Administration</t>
  </si>
  <si>
    <t>Telefonkosten</t>
  </si>
  <si>
    <t>Raummiete</t>
  </si>
  <si>
    <t>Werbung</t>
  </si>
  <si>
    <t>Versandkosten</t>
  </si>
  <si>
    <t>Budget/Finanzierungsplan</t>
  </si>
  <si>
    <t>Unterlagen/Lehrmittel/Kopien</t>
  </si>
  <si>
    <t>Budget (Ausgaben)</t>
  </si>
  <si>
    <t>Finanzierungsplan (Einnahmen)</t>
  </si>
  <si>
    <t>Weiterbildung</t>
  </si>
  <si>
    <t>Anzahl
Stunden</t>
  </si>
  <si>
    <t>Bemerkungen/Erklärungen</t>
  </si>
  <si>
    <t>anderes</t>
  </si>
  <si>
    <t>Kinderhütedienst</t>
  </si>
  <si>
    <t>Büromaterial / Allg. Materialkosten</t>
  </si>
  <si>
    <t>Sachkosten</t>
  </si>
  <si>
    <t>Personalspesen, Entschädigungen</t>
  </si>
  <si>
    <t>Saldo</t>
  </si>
  <si>
    <t>Kursleitung</t>
  </si>
  <si>
    <t>andere</t>
  </si>
  <si>
    <t>(was?)</t>
  </si>
  <si>
    <t>(wer?)</t>
  </si>
  <si>
    <t>i</t>
  </si>
  <si>
    <t>Projektname</t>
  </si>
  <si>
    <r>
      <t xml:space="preserve">Stundenansatz </t>
    </r>
    <r>
      <rPr>
        <sz val="7"/>
        <rFont val="Arial"/>
        <family val="2"/>
      </rPr>
      <t>inkl. Sozialleistungen/ Arbeitgeber- und Arbeitnehmerbeiträge</t>
    </r>
  </si>
  <si>
    <t>Projektdauer / -zeiten</t>
  </si>
  <si>
    <t>Trägerschaft / Adresse</t>
  </si>
  <si>
    <t>TeilnehmerInnenbeiträge</t>
  </si>
  <si>
    <t>50.- pro Abend</t>
  </si>
  <si>
    <t>5.- pro Lektion pro TeilnehmerIn</t>
  </si>
  <si>
    <t>50.- pro TeilnehmerIn (12 Pers.)</t>
  </si>
  <si>
    <t>Stiftung XY</t>
  </si>
  <si>
    <t>Anzahl</t>
  </si>
  <si>
    <t>Ansatz</t>
  </si>
  <si>
    <t>Ort, Datum:</t>
  </si>
  <si>
    <t>Unterschrift Trägerschaft:</t>
  </si>
  <si>
    <t>TeilnehmerInnenbeiträge für Material</t>
  </si>
  <si>
    <t>Anzahl TN</t>
  </si>
  <si>
    <t>TN-Beitrag</t>
  </si>
  <si>
    <t>20.- Pauschale</t>
  </si>
  <si>
    <t>bereits zugesichert</t>
  </si>
  <si>
    <t>Beantragte Beiträge Dritter</t>
  </si>
  <si>
    <t>Beantragte Beiträge Bund / Kanton</t>
  </si>
  <si>
    <t>Beantragter Beitrag der Stadt Winterthur</t>
  </si>
  <si>
    <t>Projektabrechnung</t>
  </si>
  <si>
    <t>Abweichungsbegründung</t>
  </si>
  <si>
    <t>Beiträge Bund / Kanton</t>
  </si>
  <si>
    <t>Beiträge Dritter</t>
  </si>
  <si>
    <t>nur interne Weiterbildung 1 Tag</t>
  </si>
  <si>
    <t>neue Kursleiterin mit tieferem Lohn, weniger Lektionen</t>
  </si>
  <si>
    <t>nur E-Mail-Versand</t>
  </si>
  <si>
    <t>effektiv</t>
  </si>
  <si>
    <t>Abweichung</t>
  </si>
  <si>
    <t>effektive Ausgaben</t>
  </si>
  <si>
    <t>effektive Einnahmen</t>
  </si>
  <si>
    <t>Total geplante Kosten</t>
  </si>
  <si>
    <t>Total geplante Einnahmen</t>
  </si>
  <si>
    <t>Total effektive Kosten</t>
  </si>
  <si>
    <t>Total effektive Einnahmen</t>
  </si>
  <si>
    <t>Beitrag der Stadt Winterthur</t>
  </si>
  <si>
    <t xml:space="preserve"> 1. Teilzahlung 80%</t>
  </si>
  <si>
    <t>nur 11 Teilnehmerinnen</t>
  </si>
  <si>
    <t>(wo?)</t>
  </si>
  <si>
    <t>Projekte und Angebote</t>
  </si>
  <si>
    <t>Personalkosten (inkl. Sozialleistungen)</t>
  </si>
  <si>
    <t xml:space="preserve">Vereinsvermögen: </t>
  </si>
  <si>
    <t>Generationen-Treff</t>
  </si>
  <si>
    <t>Z.B. Projektleitung, Kursleitung, Administration</t>
  </si>
  <si>
    <t>Freiwilligenengagement bitte ebenfalls ausweisen, mit in CHF 0</t>
  </si>
  <si>
    <t xml:space="preserve">Kursraum </t>
  </si>
  <si>
    <t>Freiwilligenengagement im Wert von 900 CHF</t>
  </si>
  <si>
    <t>Trägerschaft</t>
  </si>
  <si>
    <t>Verein ABC</t>
  </si>
  <si>
    <t>1. April - 31. Dezember 2025, immer Mittwochs von 17:00-18:00 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</si>
</sst>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theme="4"/>
      <name val="Webdings"/>
      <family val="1"/>
      <charset val="2"/>
    </font>
    <font>
      <sz val="7"/>
      <name val="Arial"/>
      <family val="2"/>
    </font>
    <font>
      <b/>
      <sz val="10"/>
      <color theme="9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/>
      <bottom style="dashed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dashed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dashed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55"/>
      </top>
      <bottom style="dashed">
        <color indexed="55"/>
      </bottom>
      <diagonal/>
    </border>
    <border>
      <left/>
      <right style="thin">
        <color indexed="55"/>
      </right>
      <top style="thin">
        <color indexed="55"/>
      </top>
      <bottom style="dashed">
        <color indexed="55"/>
      </bottom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 style="medium">
        <color auto="1"/>
      </left>
      <right/>
      <top style="thin">
        <color indexed="23"/>
      </top>
      <bottom/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1" tint="0.499984740745262"/>
      </top>
      <bottom style="thin">
        <color indexed="55"/>
      </bottom>
      <diagonal/>
    </border>
    <border>
      <left/>
      <right/>
      <top style="thin">
        <color theme="1" tint="0.499984740745262"/>
      </top>
      <bottom style="thin">
        <color indexed="55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theme="1" tint="0.499984740745262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medium">
        <color indexed="64"/>
      </left>
      <right/>
      <top/>
      <bottom style="thin">
        <color indexed="23"/>
      </bottom>
      <diagonal/>
    </border>
    <border>
      <left style="medium">
        <color auto="1"/>
      </left>
      <right/>
      <top style="thin">
        <color indexed="23"/>
      </top>
      <bottom style="thin">
        <color theme="1" tint="0.499984740745262"/>
      </bottom>
      <diagonal/>
    </border>
    <border>
      <left/>
      <right/>
      <top style="thin">
        <color indexed="23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/>
      <top/>
      <bottom style="dashed">
        <color theme="1" tint="0.499984740745262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/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0" fillId="0" borderId="0">
      <alignment horizontal="center"/>
    </xf>
  </cellStyleXfs>
  <cellXfs count="170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applyFill="1" applyBorder="1"/>
    <xf numFmtId="4" fontId="0" fillId="0" borderId="0" xfId="0" applyNumberFormat="1" applyBorder="1" applyAlignment="1">
      <alignment horizontal="center"/>
    </xf>
    <xf numFmtId="0" fontId="0" fillId="0" borderId="5" xfId="0" applyFill="1" applyBorder="1"/>
    <xf numFmtId="0" fontId="0" fillId="0" borderId="14" xfId="0" applyFill="1" applyBorder="1" applyAlignment="1"/>
    <xf numFmtId="0" fontId="0" fillId="0" borderId="14" xfId="0" applyBorder="1" applyAlignment="1"/>
    <xf numFmtId="0" fontId="0" fillId="0" borderId="14" xfId="0" applyFill="1" applyBorder="1" applyAlignment="1">
      <alignment readingOrder="1"/>
    </xf>
    <xf numFmtId="0" fontId="0" fillId="0" borderId="0" xfId="0" applyFill="1" applyBorder="1" applyAlignment="1"/>
    <xf numFmtId="0" fontId="7" fillId="0" borderId="0" xfId="0" applyFont="1" applyBorder="1"/>
    <xf numFmtId="0" fontId="2" fillId="0" borderId="1" xfId="0" applyFont="1" applyFill="1" applyBorder="1"/>
    <xf numFmtId="0" fontId="0" fillId="0" borderId="2" xfId="0" applyFill="1" applyBorder="1"/>
    <xf numFmtId="4" fontId="0" fillId="0" borderId="2" xfId="0" applyNumberFormat="1" applyFill="1" applyBorder="1" applyAlignment="1">
      <alignment horizontal="center"/>
    </xf>
    <xf numFmtId="0" fontId="0" fillId="0" borderId="3" xfId="0" applyFill="1" applyBorder="1"/>
    <xf numFmtId="0" fontId="2" fillId="0" borderId="4" xfId="0" applyFont="1" applyFill="1" applyBorder="1"/>
    <xf numFmtId="4" fontId="0" fillId="0" borderId="0" xfId="0" applyNumberFormat="1" applyFill="1" applyBorder="1" applyAlignment="1">
      <alignment horizontal="center"/>
    </xf>
    <xf numFmtId="0" fontId="0" fillId="0" borderId="4" xfId="0" applyFill="1" applyBorder="1"/>
    <xf numFmtId="4" fontId="0" fillId="0" borderId="13" xfId="0" applyNumberFormat="1" applyFill="1" applyBorder="1" applyAlignment="1">
      <alignment horizontal="center"/>
    </xf>
    <xf numFmtId="0" fontId="1" fillId="0" borderId="4" xfId="0" applyFont="1" applyFill="1" applyBorder="1"/>
    <xf numFmtId="0" fontId="6" fillId="0" borderId="0" xfId="0" applyFont="1" applyFill="1" applyBorder="1" applyAlignment="1">
      <alignment readingOrder="1"/>
    </xf>
    <xf numFmtId="0" fontId="0" fillId="0" borderId="0" xfId="0" applyFill="1" applyBorder="1" applyAlignment="1">
      <alignment readingOrder="1"/>
    </xf>
    <xf numFmtId="0" fontId="6" fillId="0" borderId="19" xfId="0" applyFont="1" applyFill="1" applyBorder="1" applyAlignment="1"/>
    <xf numFmtId="0" fontId="6" fillId="0" borderId="19" xfId="0" applyFont="1" applyFill="1" applyBorder="1"/>
    <xf numFmtId="0" fontId="6" fillId="0" borderId="19" xfId="0" applyFont="1" applyFill="1" applyBorder="1" applyAlignment="1"/>
    <xf numFmtId="0" fontId="6" fillId="2" borderId="40" xfId="0" applyFont="1" applyFill="1" applyBorder="1" applyProtection="1">
      <protection locked="0"/>
    </xf>
    <xf numFmtId="0" fontId="6" fillId="2" borderId="37" xfId="0" applyFont="1" applyFill="1" applyBorder="1" applyAlignment="1" applyProtection="1">
      <protection locked="0"/>
    </xf>
    <xf numFmtId="0" fontId="6" fillId="0" borderId="0" xfId="0" applyFont="1" applyFill="1" applyBorder="1"/>
    <xf numFmtId="4" fontId="6" fillId="0" borderId="11" xfId="0" applyNumberFormat="1" applyFont="1" applyFill="1" applyBorder="1" applyAlignment="1">
      <alignment horizontal="center"/>
    </xf>
    <xf numFmtId="43" fontId="6" fillId="0" borderId="17" xfId="1" applyFont="1" applyFill="1" applyBorder="1" applyAlignment="1" applyProtection="1">
      <alignment horizontal="center"/>
    </xf>
    <xf numFmtId="43" fontId="6" fillId="2" borderId="17" xfId="1" applyFont="1" applyFill="1" applyBorder="1" applyAlignment="1" applyProtection="1">
      <alignment horizontal="center"/>
      <protection locked="0"/>
    </xf>
    <xf numFmtId="43" fontId="6" fillId="2" borderId="31" xfId="1" applyFont="1" applyFill="1" applyBorder="1" applyAlignment="1" applyProtection="1">
      <alignment horizontal="center"/>
      <protection locked="0"/>
    </xf>
    <xf numFmtId="0" fontId="6" fillId="0" borderId="22" xfId="0" applyFont="1" applyFill="1" applyBorder="1" applyAlignment="1" applyProtection="1"/>
    <xf numFmtId="0" fontId="6" fillId="0" borderId="22" xfId="0" applyFont="1" applyFill="1" applyBorder="1" applyProtection="1"/>
    <xf numFmtId="0" fontId="6" fillId="0" borderId="19" xfId="0" applyFont="1" applyFill="1" applyBorder="1" applyAlignment="1" applyProtection="1"/>
    <xf numFmtId="0" fontId="6" fillId="0" borderId="4" xfId="0" applyFont="1" applyFill="1" applyBorder="1" applyAlignment="1" applyProtection="1"/>
    <xf numFmtId="0" fontId="6" fillId="0" borderId="0" xfId="0" applyFont="1" applyFill="1" applyBorder="1" applyAlignment="1" applyProtection="1"/>
    <xf numFmtId="0" fontId="6" fillId="0" borderId="0" xfId="0" applyFont="1" applyFill="1" applyBorder="1" applyProtection="1"/>
    <xf numFmtId="4" fontId="6" fillId="0" borderId="0" xfId="0" applyNumberFormat="1" applyFont="1" applyFill="1" applyBorder="1" applyAlignment="1" applyProtection="1">
      <alignment horizontal="center"/>
    </xf>
    <xf numFmtId="0" fontId="6" fillId="0" borderId="5" xfId="0" applyFont="1" applyFill="1" applyBorder="1" applyProtection="1"/>
    <xf numFmtId="0" fontId="6" fillId="0" borderId="4" xfId="0" applyFont="1" applyFill="1" applyBorder="1" applyProtection="1"/>
    <xf numFmtId="0" fontId="6" fillId="0" borderId="9" xfId="0" applyFont="1" applyFill="1" applyBorder="1" applyProtection="1"/>
    <xf numFmtId="0" fontId="6" fillId="0" borderId="19" xfId="0" applyFont="1" applyFill="1" applyBorder="1" applyAlignment="1" applyProtection="1"/>
    <xf numFmtId="0" fontId="6" fillId="0" borderId="22" xfId="0" applyFont="1" applyFill="1" applyBorder="1" applyAlignment="1" applyProtection="1"/>
    <xf numFmtId="0" fontId="6" fillId="0" borderId="21" xfId="0" applyFont="1" applyFill="1" applyBorder="1" applyProtection="1"/>
    <xf numFmtId="0" fontId="6" fillId="0" borderId="50" xfId="0" applyFont="1" applyFill="1" applyBorder="1" applyProtection="1"/>
    <xf numFmtId="0" fontId="6" fillId="0" borderId="25" xfId="0" applyFont="1" applyFill="1" applyBorder="1" applyProtection="1"/>
    <xf numFmtId="0" fontId="6" fillId="0" borderId="24" xfId="0" applyFont="1" applyFill="1" applyBorder="1" applyProtection="1"/>
    <xf numFmtId="0" fontId="5" fillId="0" borderId="9" xfId="0" applyFont="1" applyFill="1" applyBorder="1" applyProtection="1"/>
    <xf numFmtId="43" fontId="9" fillId="0" borderId="27" xfId="1" applyFont="1" applyFill="1" applyBorder="1" applyAlignment="1" applyProtection="1">
      <alignment horizontal="center"/>
    </xf>
    <xf numFmtId="0" fontId="1" fillId="0" borderId="7" xfId="0" applyFont="1" applyFill="1" applyBorder="1" applyProtection="1"/>
    <xf numFmtId="0" fontId="6" fillId="0" borderId="8" xfId="0" applyFont="1" applyFill="1" applyBorder="1" applyProtection="1"/>
    <xf numFmtId="0" fontId="6" fillId="0" borderId="10" xfId="0" applyFont="1" applyFill="1" applyBorder="1" applyProtection="1"/>
    <xf numFmtId="43" fontId="1" fillId="0" borderId="12" xfId="1" applyFont="1" applyFill="1" applyBorder="1" applyAlignment="1" applyProtection="1">
      <alignment horizontal="center"/>
    </xf>
    <xf numFmtId="0" fontId="6" fillId="0" borderId="6" xfId="0" applyFont="1" applyFill="1" applyBorder="1" applyProtection="1"/>
    <xf numFmtId="0" fontId="0" fillId="0" borderId="41" xfId="0" applyFill="1" applyBorder="1" applyProtection="1"/>
    <xf numFmtId="4" fontId="0" fillId="0" borderId="41" xfId="0" applyNumberFormat="1" applyFill="1" applyBorder="1" applyAlignment="1" applyProtection="1">
      <alignment horizontal="center"/>
    </xf>
    <xf numFmtId="0" fontId="2" fillId="0" borderId="1" xfId="0" applyFont="1" applyFill="1" applyBorder="1" applyProtection="1"/>
    <xf numFmtId="0" fontId="0" fillId="0" borderId="2" xfId="0" applyFill="1" applyBorder="1" applyProtection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28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6" fillId="0" borderId="38" xfId="0" applyFont="1" applyFill="1" applyBorder="1" applyProtection="1"/>
    <xf numFmtId="0" fontId="6" fillId="0" borderId="28" xfId="0" applyFont="1" applyFill="1" applyBorder="1" applyProtection="1"/>
    <xf numFmtId="0" fontId="6" fillId="0" borderId="23" xfId="0" applyFont="1" applyFill="1" applyBorder="1" applyProtection="1"/>
    <xf numFmtId="0" fontId="6" fillId="0" borderId="39" xfId="0" applyFont="1" applyFill="1" applyBorder="1" applyProtection="1"/>
    <xf numFmtId="43" fontId="6" fillId="0" borderId="11" xfId="1" applyFont="1" applyFill="1" applyBorder="1" applyAlignment="1" applyProtection="1">
      <alignment horizontal="center"/>
    </xf>
    <xf numFmtId="0" fontId="0" fillId="0" borderId="42" xfId="0" applyFill="1" applyBorder="1" applyProtection="1"/>
    <xf numFmtId="4" fontId="0" fillId="0" borderId="42" xfId="0" applyNumberFormat="1" applyFill="1" applyBorder="1" applyAlignment="1" applyProtection="1">
      <alignment horizontal="center"/>
    </xf>
    <xf numFmtId="0" fontId="1" fillId="0" borderId="43" xfId="0" applyFont="1" applyFill="1" applyBorder="1" applyProtection="1"/>
    <xf numFmtId="0" fontId="0" fillId="0" borderId="44" xfId="0" applyFill="1" applyBorder="1" applyProtection="1"/>
    <xf numFmtId="0" fontId="0" fillId="0" borderId="45" xfId="0" applyFill="1" applyBorder="1" applyProtection="1"/>
    <xf numFmtId="43" fontId="0" fillId="0" borderId="46" xfId="1" applyFont="1" applyFill="1" applyBorder="1" applyAlignment="1" applyProtection="1">
      <alignment horizontal="center"/>
    </xf>
    <xf numFmtId="0" fontId="0" fillId="0" borderId="47" xfId="0" applyFill="1" applyBorder="1" applyProtection="1"/>
    <xf numFmtId="4" fontId="0" fillId="0" borderId="0" xfId="0" applyNumberFormat="1" applyFill="1" applyBorder="1" applyAlignment="1" applyProtection="1">
      <alignment horizontal="center"/>
    </xf>
    <xf numFmtId="0" fontId="4" fillId="0" borderId="18" xfId="0" applyFont="1" applyFill="1" applyBorder="1" applyAlignment="1" applyProtection="1"/>
    <xf numFmtId="0" fontId="0" fillId="0" borderId="0" xfId="0" applyBorder="1" applyProtection="1"/>
    <xf numFmtId="4" fontId="0" fillId="0" borderId="0" xfId="0" applyNumberFormat="1" applyBorder="1" applyAlignment="1" applyProtection="1">
      <alignment horizontal="center"/>
    </xf>
    <xf numFmtId="1" fontId="6" fillId="2" borderId="15" xfId="1" applyNumberFormat="1" applyFont="1" applyFill="1" applyBorder="1" applyProtection="1">
      <protection locked="0"/>
    </xf>
    <xf numFmtId="1" fontId="6" fillId="2" borderId="15" xfId="0" applyNumberFormat="1" applyFont="1" applyFill="1" applyBorder="1" applyProtection="1">
      <protection locked="0"/>
    </xf>
    <xf numFmtId="43" fontId="6" fillId="2" borderId="16" xfId="1" applyFont="1" applyFill="1" applyBorder="1" applyProtection="1">
      <protection locked="0"/>
    </xf>
    <xf numFmtId="0" fontId="6" fillId="0" borderId="20" xfId="0" applyFont="1" applyFill="1" applyBorder="1" applyAlignment="1">
      <alignment horizontal="center"/>
    </xf>
    <xf numFmtId="4" fontId="0" fillId="0" borderId="51" xfId="0" applyNumberFormat="1" applyFill="1" applyBorder="1" applyAlignment="1">
      <alignment horizontal="center"/>
    </xf>
    <xf numFmtId="4" fontId="6" fillId="0" borderId="52" xfId="0" applyNumberFormat="1" applyFont="1" applyFill="1" applyBorder="1" applyAlignment="1">
      <alignment horizontal="center"/>
    </xf>
    <xf numFmtId="0" fontId="1" fillId="0" borderId="4" xfId="0" applyFont="1" applyFill="1" applyBorder="1" applyProtection="1"/>
    <xf numFmtId="4" fontId="6" fillId="0" borderId="53" xfId="0" applyNumberFormat="1" applyFont="1" applyFill="1" applyBorder="1" applyAlignment="1">
      <alignment horizontal="center"/>
    </xf>
    <xf numFmtId="0" fontId="6" fillId="0" borderId="54" xfId="0" applyFont="1" applyFill="1" applyBorder="1" applyProtection="1"/>
    <xf numFmtId="0" fontId="6" fillId="0" borderId="55" xfId="0" applyFont="1" applyFill="1" applyBorder="1" applyProtection="1"/>
    <xf numFmtId="0" fontId="6" fillId="0" borderId="56" xfId="0" applyFont="1" applyFill="1" applyBorder="1" applyProtection="1"/>
    <xf numFmtId="43" fontId="6" fillId="2" borderId="57" xfId="1" applyFont="1" applyFill="1" applyBorder="1" applyAlignment="1" applyProtection="1">
      <alignment horizontal="center"/>
      <protection locked="0"/>
    </xf>
    <xf numFmtId="0" fontId="6" fillId="2" borderId="58" xfId="0" applyFont="1" applyFill="1" applyBorder="1" applyProtection="1">
      <protection locked="0"/>
    </xf>
    <xf numFmtId="0" fontId="6" fillId="2" borderId="59" xfId="0" applyFont="1" applyFill="1" applyBorder="1" applyAlignment="1" applyProtection="1">
      <protection locked="0"/>
    </xf>
    <xf numFmtId="0" fontId="6" fillId="0" borderId="30" xfId="0" applyFont="1" applyFill="1" applyBorder="1" applyProtection="1"/>
    <xf numFmtId="0" fontId="12" fillId="2" borderId="40" xfId="0" applyFont="1" applyFill="1" applyBorder="1" applyProtection="1">
      <protection locked="0"/>
    </xf>
    <xf numFmtId="43" fontId="12" fillId="2" borderId="29" xfId="1" applyFont="1" applyFill="1" applyBorder="1" applyAlignment="1" applyProtection="1">
      <alignment horizontal="center"/>
      <protection locked="0"/>
    </xf>
    <xf numFmtId="0" fontId="6" fillId="0" borderId="61" xfId="0" applyFont="1" applyFill="1" applyBorder="1" applyAlignment="1" applyProtection="1"/>
    <xf numFmtId="0" fontId="1" fillId="0" borderId="0" xfId="0" applyFont="1" applyFill="1" applyBorder="1" applyProtection="1"/>
    <xf numFmtId="0" fontId="4" fillId="0" borderId="18" xfId="0" applyFont="1" applyFill="1" applyBorder="1" applyAlignment="1" applyProtection="1"/>
    <xf numFmtId="0" fontId="6" fillId="2" borderId="59" xfId="0" applyFont="1" applyFill="1" applyBorder="1" applyAlignment="1" applyProtection="1">
      <protection locked="0"/>
    </xf>
    <xf numFmtId="0" fontId="6" fillId="0" borderId="61" xfId="0" applyFont="1" applyFill="1" applyBorder="1" applyAlignment="1" applyProtection="1"/>
    <xf numFmtId="0" fontId="6" fillId="0" borderId="19" xfId="0" applyFont="1" applyFill="1" applyBorder="1" applyAlignment="1" applyProtection="1"/>
    <xf numFmtId="0" fontId="6" fillId="0" borderId="22" xfId="0" applyFont="1" applyFill="1" applyBorder="1" applyAlignment="1" applyProtection="1"/>
    <xf numFmtId="0" fontId="6" fillId="0" borderId="19" xfId="0" applyFont="1" applyFill="1" applyBorder="1" applyAlignment="1"/>
    <xf numFmtId="0" fontId="6" fillId="2" borderId="37" xfId="0" applyFont="1" applyFill="1" applyBorder="1" applyAlignment="1" applyProtection="1">
      <protection locked="0"/>
    </xf>
    <xf numFmtId="0" fontId="0" fillId="0" borderId="0" xfId="0" applyBorder="1" applyAlignment="1" applyProtection="1">
      <alignment horizontal="center"/>
      <protection hidden="1"/>
    </xf>
    <xf numFmtId="0" fontId="10" fillId="0" borderId="0" xfId="2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43" fontId="0" fillId="0" borderId="0" xfId="1" applyFont="1" applyFill="1" applyBorder="1" applyAlignment="1" applyProtection="1">
      <alignment horizontal="center"/>
    </xf>
    <xf numFmtId="4" fontId="6" fillId="0" borderId="11" xfId="0" applyNumberFormat="1" applyFont="1" applyFill="1" applyBorder="1" applyAlignment="1" applyProtection="1">
      <alignment horizontal="center"/>
    </xf>
    <xf numFmtId="43" fontId="6" fillId="0" borderId="57" xfId="1" applyFont="1" applyFill="1" applyBorder="1" applyAlignment="1" applyProtection="1">
      <alignment horizontal="center"/>
    </xf>
    <xf numFmtId="4" fontId="0" fillId="0" borderId="51" xfId="0" applyNumberFormat="1" applyFill="1" applyBorder="1" applyAlignment="1" applyProtection="1">
      <alignment horizontal="center"/>
    </xf>
    <xf numFmtId="43" fontId="6" fillId="0" borderId="31" xfId="1" applyFont="1" applyFill="1" applyBorder="1" applyAlignment="1" applyProtection="1">
      <alignment horizontal="center"/>
    </xf>
    <xf numFmtId="43" fontId="12" fillId="0" borderId="29" xfId="1" applyFont="1" applyFill="1" applyBorder="1" applyAlignment="1" applyProtection="1">
      <alignment horizontal="center"/>
    </xf>
    <xf numFmtId="4" fontId="6" fillId="0" borderId="63" xfId="0" applyNumberFormat="1" applyFont="1" applyFill="1" applyBorder="1" applyAlignment="1" applyProtection="1">
      <alignment horizontal="center"/>
    </xf>
    <xf numFmtId="0" fontId="6" fillId="0" borderId="64" xfId="0" applyFont="1" applyFill="1" applyBorder="1" applyAlignment="1" applyProtection="1">
      <protection locked="0"/>
    </xf>
    <xf numFmtId="0" fontId="0" fillId="0" borderId="64" xfId="0" applyBorder="1"/>
    <xf numFmtId="9" fontId="12" fillId="2" borderId="40" xfId="0" applyNumberFormat="1" applyFont="1" applyFill="1" applyBorder="1" applyProtection="1">
      <protection locked="0"/>
    </xf>
    <xf numFmtId="0" fontId="12" fillId="0" borderId="43" xfId="0" applyFont="1" applyFill="1" applyBorder="1" applyProtection="1"/>
    <xf numFmtId="43" fontId="12" fillId="0" borderId="46" xfId="1" applyFont="1" applyFill="1" applyBorder="1" applyAlignment="1" applyProtection="1">
      <alignment horizontal="center"/>
    </xf>
    <xf numFmtId="43" fontId="12" fillId="0" borderId="44" xfId="1" applyFont="1" applyFill="1" applyBorder="1" applyAlignment="1" applyProtection="1"/>
    <xf numFmtId="0" fontId="0" fillId="0" borderId="0" xfId="0" applyBorder="1" applyAlignment="1" applyProtection="1">
      <alignment horizontal="center" vertical="top"/>
      <protection hidden="1"/>
    </xf>
    <xf numFmtId="0" fontId="10" fillId="0" borderId="0" xfId="2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center" vertical="top"/>
      <protection hidden="1"/>
    </xf>
    <xf numFmtId="0" fontId="0" fillId="2" borderId="47" xfId="0" applyFill="1" applyBorder="1" applyProtection="1">
      <protection locked="0"/>
    </xf>
    <xf numFmtId="0" fontId="6" fillId="0" borderId="19" xfId="0" applyFont="1" applyFill="1" applyBorder="1" applyAlignment="1" applyProtection="1"/>
    <xf numFmtId="43" fontId="0" fillId="0" borderId="44" xfId="1" applyFont="1" applyFill="1" applyBorder="1" applyAlignment="1" applyProtection="1">
      <alignment horizontal="center"/>
    </xf>
    <xf numFmtId="0" fontId="1" fillId="0" borderId="68" xfId="0" applyFont="1" applyFill="1" applyBorder="1" applyProtection="1"/>
    <xf numFmtId="0" fontId="0" fillId="0" borderId="69" xfId="0" applyFill="1" applyBorder="1" applyProtection="1"/>
    <xf numFmtId="0" fontId="0" fillId="0" borderId="70" xfId="0" applyFill="1" applyBorder="1" applyProtection="1"/>
    <xf numFmtId="4" fontId="0" fillId="0" borderId="67" xfId="0" applyNumberFormat="1" applyFill="1" applyBorder="1" applyAlignment="1" applyProtection="1">
      <alignment horizontal="center"/>
    </xf>
    <xf numFmtId="0" fontId="1" fillId="0" borderId="20" xfId="0" applyFont="1" applyFill="1" applyBorder="1" applyAlignment="1">
      <alignment horizontal="center"/>
    </xf>
    <xf numFmtId="0" fontId="6" fillId="2" borderId="40" xfId="0" applyFont="1" applyFill="1" applyBorder="1" applyAlignment="1" applyProtection="1">
      <alignment shrinkToFit="1"/>
      <protection locked="0"/>
    </xf>
    <xf numFmtId="0" fontId="13" fillId="0" borderId="0" xfId="0" applyFont="1" applyBorder="1"/>
    <xf numFmtId="0" fontId="6" fillId="0" borderId="18" xfId="0" applyFont="1" applyFill="1" applyBorder="1" applyAlignment="1" applyProtection="1">
      <protection locked="0"/>
    </xf>
    <xf numFmtId="0" fontId="4" fillId="0" borderId="18" xfId="0" applyFont="1" applyFill="1" applyBorder="1" applyAlignment="1" applyProtection="1"/>
    <xf numFmtId="0" fontId="6" fillId="0" borderId="38" xfId="0" applyFont="1" applyFill="1" applyBorder="1" applyAlignment="1" applyProtection="1"/>
    <xf numFmtId="0" fontId="6" fillId="0" borderId="25" xfId="0" applyFont="1" applyFill="1" applyBorder="1" applyAlignment="1" applyProtection="1"/>
    <xf numFmtId="0" fontId="6" fillId="0" borderId="24" xfId="0" applyFont="1" applyFill="1" applyBorder="1" applyAlignment="1" applyProtection="1"/>
    <xf numFmtId="0" fontId="6" fillId="2" borderId="32" xfId="0" applyFont="1" applyFill="1" applyBorder="1" applyAlignment="1" applyProtection="1">
      <protection locked="0"/>
    </xf>
    <xf numFmtId="0" fontId="6" fillId="2" borderId="26" xfId="0" applyFont="1" applyFill="1" applyBorder="1" applyAlignment="1" applyProtection="1">
      <protection locked="0"/>
    </xf>
    <xf numFmtId="0" fontId="12" fillId="0" borderId="60" xfId="0" applyFont="1" applyFill="1" applyBorder="1" applyAlignment="1" applyProtection="1"/>
    <xf numFmtId="0" fontId="12" fillId="0" borderId="28" xfId="0" applyFont="1" applyFill="1" applyBorder="1" applyAlignment="1" applyProtection="1"/>
    <xf numFmtId="0" fontId="12" fillId="0" borderId="30" xfId="0" applyFont="1" applyFill="1" applyBorder="1" applyAlignment="1" applyProtection="1"/>
    <xf numFmtId="0" fontId="6" fillId="0" borderId="19" xfId="0" applyFont="1" applyFill="1" applyBorder="1" applyAlignment="1" applyProtection="1"/>
    <xf numFmtId="0" fontId="6" fillId="0" borderId="22" xfId="0" applyFont="1" applyFill="1" applyBorder="1" applyAlignment="1" applyProtection="1"/>
    <xf numFmtId="0" fontId="6" fillId="0" borderId="33" xfId="0" applyFont="1" applyFill="1" applyBorder="1" applyAlignment="1" applyProtection="1"/>
    <xf numFmtId="0" fontId="6" fillId="2" borderId="49" xfId="0" applyFont="1" applyFill="1" applyBorder="1" applyAlignment="1" applyProtection="1">
      <protection locked="0"/>
    </xf>
    <xf numFmtId="0" fontId="6" fillId="2" borderId="48" xfId="0" applyFont="1" applyFill="1" applyBorder="1" applyAlignment="1" applyProtection="1">
      <protection locked="0"/>
    </xf>
    <xf numFmtId="0" fontId="6" fillId="0" borderId="19" xfId="0" applyFont="1" applyFill="1" applyBorder="1" applyAlignment="1"/>
    <xf numFmtId="0" fontId="6" fillId="0" borderId="34" xfId="0" applyFont="1" applyFill="1" applyBorder="1" applyAlignment="1"/>
    <xf numFmtId="0" fontId="6" fillId="0" borderId="35" xfId="0" applyFont="1" applyFill="1" applyBorder="1" applyAlignment="1"/>
    <xf numFmtId="0" fontId="1" fillId="2" borderId="28" xfId="0" applyFont="1" applyFill="1" applyBorder="1" applyAlignment="1" applyProtection="1">
      <protection locked="0"/>
    </xf>
    <xf numFmtId="0" fontId="6" fillId="2" borderId="28" xfId="0" applyFont="1" applyFill="1" applyBorder="1" applyAlignment="1" applyProtection="1">
      <protection locked="0"/>
    </xf>
    <xf numFmtId="0" fontId="6" fillId="0" borderId="2" xfId="0" applyNumberFormat="1" applyFont="1" applyFill="1" applyBorder="1" applyAlignment="1">
      <alignment wrapText="1"/>
    </xf>
    <xf numFmtId="0" fontId="6" fillId="0" borderId="0" xfId="0" applyNumberFormat="1" applyFont="1" applyFill="1" applyBorder="1" applyAlignment="1">
      <alignment wrapText="1"/>
    </xf>
    <xf numFmtId="0" fontId="6" fillId="0" borderId="33" xfId="0" applyNumberFormat="1" applyFont="1" applyFill="1" applyBorder="1" applyAlignment="1">
      <alignment wrapText="1"/>
    </xf>
    <xf numFmtId="0" fontId="6" fillId="0" borderId="22" xfId="0" applyFont="1" applyFill="1" applyBorder="1" applyAlignment="1"/>
    <xf numFmtId="0" fontId="6" fillId="0" borderId="0" xfId="0" applyFont="1" applyFill="1" applyBorder="1" applyAlignment="1">
      <alignment horizontal="center" wrapText="1" shrinkToFit="1"/>
    </xf>
    <xf numFmtId="0" fontId="6" fillId="0" borderId="0" xfId="0" applyFont="1" applyFill="1" applyBorder="1" applyAlignment="1"/>
    <xf numFmtId="0" fontId="6" fillId="0" borderId="61" xfId="0" applyFont="1" applyFill="1" applyBorder="1" applyAlignment="1" applyProtection="1"/>
    <xf numFmtId="0" fontId="6" fillId="0" borderId="62" xfId="0" applyFont="1" applyFill="1" applyBorder="1" applyAlignment="1" applyProtection="1"/>
    <xf numFmtId="0" fontId="6" fillId="0" borderId="33" xfId="0" applyFont="1" applyFill="1" applyBorder="1" applyAlignment="1"/>
    <xf numFmtId="0" fontId="6" fillId="2" borderId="36" xfId="0" applyFont="1" applyFill="1" applyBorder="1" applyAlignment="1" applyProtection="1">
      <protection locked="0"/>
    </xf>
    <xf numFmtId="0" fontId="6" fillId="2" borderId="37" xfId="0" applyFont="1" applyFill="1" applyBorder="1" applyAlignment="1" applyProtection="1">
      <protection locked="0"/>
    </xf>
    <xf numFmtId="0" fontId="6" fillId="2" borderId="65" xfId="0" applyFont="1" applyFill="1" applyBorder="1" applyAlignment="1" applyProtection="1">
      <protection locked="0"/>
    </xf>
    <xf numFmtId="0" fontId="6" fillId="2" borderId="66" xfId="0" applyFont="1" applyFill="1" applyBorder="1" applyAlignment="1" applyProtection="1">
      <protection locked="0"/>
    </xf>
    <xf numFmtId="0" fontId="6" fillId="2" borderId="25" xfId="0" applyFont="1" applyFill="1" applyBorder="1" applyAlignment="1" applyProtection="1">
      <protection locked="0"/>
    </xf>
    <xf numFmtId="0" fontId="6" fillId="2" borderId="59" xfId="0" applyFont="1" applyFill="1" applyBorder="1" applyAlignment="1" applyProtection="1">
      <protection locked="0"/>
    </xf>
  </cellXfs>
  <cellStyles count="3">
    <cellStyle name="Komma" xfId="1" builtinId="3"/>
    <cellStyle name="Standard" xfId="0" builtinId="0"/>
    <cellStyle name="WWW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0</xdr:rowOff>
    </xdr:from>
    <xdr:to>
      <xdr:col>7</xdr:col>
      <xdr:colOff>1909582</xdr:colOff>
      <xdr:row>1</xdr:row>
      <xdr:rowOff>18958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0"/>
          <a:ext cx="3173413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0</xdr:rowOff>
    </xdr:from>
    <xdr:to>
      <xdr:col>7</xdr:col>
      <xdr:colOff>1907405</xdr:colOff>
      <xdr:row>1</xdr:row>
      <xdr:rowOff>20047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4429" y="0"/>
          <a:ext cx="3200084" cy="556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NewsPrint">
      <a:dk1>
        <a:sysClr val="windowText" lastClr="000000"/>
      </a:dk1>
      <a:lt1>
        <a:sysClr val="window" lastClr="FFFFFF"/>
      </a:lt1>
      <a:dk2>
        <a:srgbClr val="303030"/>
      </a:dk2>
      <a:lt2>
        <a:srgbClr val="DEDEE0"/>
      </a:lt2>
      <a:accent1>
        <a:srgbClr val="AD0101"/>
      </a:accent1>
      <a:accent2>
        <a:srgbClr val="726056"/>
      </a:accent2>
      <a:accent3>
        <a:srgbClr val="AC956E"/>
      </a:accent3>
      <a:accent4>
        <a:srgbClr val="808DA9"/>
      </a:accent4>
      <a:accent5>
        <a:srgbClr val="424E5B"/>
      </a:accent5>
      <a:accent6>
        <a:srgbClr val="730E00"/>
      </a:accent6>
      <a:hlink>
        <a:srgbClr val="D26900"/>
      </a:hlink>
      <a:folHlink>
        <a:srgbClr val="D89243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B1:S48"/>
  <sheetViews>
    <sheetView showRowColHeaders="0" tabSelected="1" zoomScaleNormal="100" zoomScaleSheetLayoutView="100" workbookViewId="0">
      <selection activeCell="B35" sqref="B35:F35"/>
    </sheetView>
  </sheetViews>
  <sheetFormatPr baseColWidth="10" defaultColWidth="11.4609375" defaultRowHeight="12.45" x14ac:dyDescent="0.3"/>
  <cols>
    <col min="1" max="1" width="5.4609375" style="1" customWidth="1"/>
    <col min="2" max="2" width="11.84375" style="1" customWidth="1"/>
    <col min="3" max="3" width="12" style="1" customWidth="1"/>
    <col min="4" max="4" width="12.4609375" style="1" customWidth="1"/>
    <col min="5" max="5" width="9" style="1" customWidth="1"/>
    <col min="6" max="6" width="13.84375" style="1" customWidth="1"/>
    <col min="7" max="7" width="10.53515625" style="4" customWidth="1"/>
    <col min="8" max="8" width="28.84375" style="1" customWidth="1"/>
    <col min="9" max="9" width="2.53515625" style="122" customWidth="1"/>
    <col min="10" max="10" width="0.53515625" style="106" customWidth="1"/>
    <col min="11" max="11" width="11.84375" style="1" hidden="1" customWidth="1"/>
    <col min="12" max="12" width="12.4609375" style="1" hidden="1" customWidth="1"/>
    <col min="13" max="13" width="9.4609375" style="1" hidden="1" customWidth="1"/>
    <col min="14" max="14" width="13.84375" style="1" hidden="1" customWidth="1"/>
    <col min="15" max="16" width="10.53515625" style="4" hidden="1" customWidth="1"/>
    <col min="17" max="17" width="27.84375" style="1" hidden="1" customWidth="1"/>
    <col min="18" max="18" width="4.53515625" style="1" hidden="1" customWidth="1"/>
    <col min="19" max="16384" width="11.4609375" style="1"/>
  </cols>
  <sheetData>
    <row r="1" spans="2:19" ht="42.75" customHeight="1" x14ac:dyDescent="0.4">
      <c r="B1" s="10" t="s">
        <v>66</v>
      </c>
      <c r="K1" s="10"/>
    </row>
    <row r="3" spans="2:19" ht="17.25" customHeight="1" x14ac:dyDescent="0.4">
      <c r="B3" s="2" t="s">
        <v>8</v>
      </c>
      <c r="H3" s="2"/>
      <c r="K3" s="2" t="s">
        <v>47</v>
      </c>
      <c r="Q3" s="2">
        <f>H3</f>
        <v>0</v>
      </c>
    </row>
    <row r="4" spans="2:19" ht="17.25" customHeight="1" x14ac:dyDescent="0.4">
      <c r="B4" s="2"/>
      <c r="K4" s="2"/>
    </row>
    <row r="5" spans="2:19" ht="15.9" customHeight="1" x14ac:dyDescent="0.3">
      <c r="B5" s="27" t="s">
        <v>26</v>
      </c>
      <c r="C5" s="27"/>
      <c r="D5" s="153"/>
      <c r="E5" s="153"/>
      <c r="F5" s="153"/>
      <c r="G5" s="153"/>
      <c r="H5" s="153"/>
      <c r="K5" s="27" t="s">
        <v>26</v>
      </c>
      <c r="L5" s="153">
        <f>D5</f>
        <v>0</v>
      </c>
      <c r="M5" s="153"/>
      <c r="N5" s="153"/>
      <c r="O5" s="153"/>
      <c r="P5" s="153"/>
      <c r="Q5" s="153"/>
    </row>
    <row r="6" spans="2:19" ht="15.9" customHeight="1" x14ac:dyDescent="0.35">
      <c r="B6" s="27" t="s">
        <v>74</v>
      </c>
      <c r="C6" s="27"/>
      <c r="D6" s="154"/>
      <c r="E6" s="154"/>
      <c r="F6" s="154"/>
      <c r="G6" s="154"/>
      <c r="H6" s="154"/>
      <c r="I6" s="123" t="s">
        <v>25</v>
      </c>
      <c r="J6" s="107"/>
      <c r="K6" s="27" t="s">
        <v>29</v>
      </c>
      <c r="L6" s="154">
        <f>D6</f>
        <v>0</v>
      </c>
      <c r="M6" s="154"/>
      <c r="N6" s="154"/>
      <c r="O6" s="154"/>
      <c r="P6" s="154"/>
      <c r="Q6" s="154"/>
    </row>
    <row r="7" spans="2:19" ht="15.9" customHeight="1" x14ac:dyDescent="0.35">
      <c r="B7" s="27" t="s">
        <v>28</v>
      </c>
      <c r="C7" s="27"/>
      <c r="D7" s="154"/>
      <c r="E7" s="154"/>
      <c r="F7" s="154"/>
      <c r="G7" s="154"/>
      <c r="H7" s="154"/>
      <c r="I7" s="123" t="s">
        <v>25</v>
      </c>
      <c r="J7" s="107"/>
      <c r="K7" s="27"/>
      <c r="L7" s="27"/>
      <c r="M7" s="27"/>
      <c r="N7" s="27"/>
      <c r="O7" s="27"/>
      <c r="P7" s="27"/>
      <c r="Q7" s="27"/>
    </row>
    <row r="8" spans="2:19" ht="12.9" thickBot="1" x14ac:dyDescent="0.35">
      <c r="B8" s="8"/>
      <c r="C8" s="7"/>
      <c r="D8" s="7"/>
      <c r="E8" s="7"/>
      <c r="F8" s="9"/>
      <c r="G8" s="9"/>
      <c r="H8" s="6"/>
      <c r="K8" s="8"/>
      <c r="L8" s="7"/>
      <c r="M8" s="7"/>
      <c r="N8" s="9"/>
      <c r="O8" s="9"/>
      <c r="P8" s="9"/>
      <c r="Q8" s="6"/>
    </row>
    <row r="9" spans="2:19" ht="15.45" x14ac:dyDescent="0.4">
      <c r="B9" s="11" t="s">
        <v>10</v>
      </c>
      <c r="C9" s="12"/>
      <c r="D9" s="12"/>
      <c r="E9" s="12"/>
      <c r="F9" s="155" t="s">
        <v>27</v>
      </c>
      <c r="G9" s="13"/>
      <c r="H9" s="14"/>
      <c r="K9" s="11" t="s">
        <v>56</v>
      </c>
      <c r="L9" s="12"/>
      <c r="M9" s="12"/>
      <c r="N9" s="155" t="s">
        <v>27</v>
      </c>
      <c r="O9" s="13"/>
      <c r="P9" s="13"/>
      <c r="Q9" s="14"/>
    </row>
    <row r="10" spans="2:19" ht="15.75" customHeight="1" x14ac:dyDescent="0.4">
      <c r="B10" s="15"/>
      <c r="C10" s="3"/>
      <c r="D10" s="3"/>
      <c r="E10" s="3"/>
      <c r="F10" s="156"/>
      <c r="G10" s="16"/>
      <c r="H10" s="5"/>
      <c r="I10" s="123" t="s">
        <v>25</v>
      </c>
      <c r="J10" s="107"/>
      <c r="K10" s="15"/>
      <c r="L10" s="3"/>
      <c r="M10" s="3"/>
      <c r="N10" s="156"/>
      <c r="O10" s="16"/>
      <c r="P10" s="16"/>
      <c r="Q10" s="5"/>
    </row>
    <row r="11" spans="2:19" ht="15.9" customHeight="1" x14ac:dyDescent="0.3">
      <c r="B11" s="17"/>
      <c r="C11" s="3"/>
      <c r="D11" s="3"/>
      <c r="E11" s="159" t="s">
        <v>13</v>
      </c>
      <c r="F11" s="156"/>
      <c r="G11" s="18"/>
      <c r="H11" s="5"/>
      <c r="K11" s="17"/>
      <c r="L11" s="3"/>
      <c r="M11" s="159" t="s">
        <v>13</v>
      </c>
      <c r="N11" s="156"/>
      <c r="O11" s="18" t="s">
        <v>54</v>
      </c>
      <c r="P11" s="18" t="s">
        <v>55</v>
      </c>
      <c r="Q11" s="5"/>
    </row>
    <row r="12" spans="2:19" ht="15.9" customHeight="1" x14ac:dyDescent="0.3">
      <c r="B12" s="19" t="s">
        <v>67</v>
      </c>
      <c r="C12" s="3"/>
      <c r="D12" s="3"/>
      <c r="E12" s="160"/>
      <c r="F12" s="157"/>
      <c r="G12" s="28" t="s">
        <v>2</v>
      </c>
      <c r="H12" s="83" t="s">
        <v>14</v>
      </c>
      <c r="K12" s="19" t="s">
        <v>0</v>
      </c>
      <c r="L12" s="3"/>
      <c r="M12" s="160"/>
      <c r="N12" s="157"/>
      <c r="O12" s="28" t="s">
        <v>2</v>
      </c>
      <c r="P12" s="110" t="s">
        <v>2</v>
      </c>
      <c r="Q12" s="83" t="s">
        <v>48</v>
      </c>
      <c r="S12" s="134" t="s">
        <v>70</v>
      </c>
    </row>
    <row r="13" spans="2:19" ht="15.9" customHeight="1" x14ac:dyDescent="0.3">
      <c r="B13" s="150"/>
      <c r="C13" s="158"/>
      <c r="D13" s="151"/>
      <c r="E13" s="81"/>
      <c r="F13" s="82"/>
      <c r="G13" s="29"/>
      <c r="H13" s="25"/>
      <c r="K13" s="150" t="s">
        <v>1</v>
      </c>
      <c r="L13" s="151"/>
      <c r="M13" s="81">
        <v>10</v>
      </c>
      <c r="N13" s="82">
        <v>100</v>
      </c>
      <c r="O13" s="29">
        <f>M13*N13</f>
        <v>1000</v>
      </c>
      <c r="P13" s="29">
        <f t="shared" ref="P13:P20" si="0">O13-G13</f>
        <v>1000</v>
      </c>
      <c r="Q13" s="25"/>
      <c r="S13" s="134" t="s">
        <v>71</v>
      </c>
    </row>
    <row r="14" spans="2:19" ht="15.9" customHeight="1" x14ac:dyDescent="0.3">
      <c r="B14" s="150"/>
      <c r="C14" s="158"/>
      <c r="D14" s="151"/>
      <c r="E14" s="81"/>
      <c r="F14" s="82"/>
      <c r="G14" s="29"/>
      <c r="H14" s="25"/>
      <c r="K14" s="150" t="s">
        <v>3</v>
      </c>
      <c r="L14" s="151"/>
      <c r="M14" s="81"/>
      <c r="N14" s="82"/>
      <c r="O14" s="29">
        <f t="shared" ref="O14:O17" si="1">M14*N14</f>
        <v>0</v>
      </c>
      <c r="P14" s="29">
        <f t="shared" si="0"/>
        <v>0</v>
      </c>
      <c r="Q14" s="25"/>
    </row>
    <row r="15" spans="2:19" ht="15.9" customHeight="1" x14ac:dyDescent="0.35">
      <c r="B15" s="150"/>
      <c r="C15" s="158"/>
      <c r="D15" s="151"/>
      <c r="E15" s="81"/>
      <c r="F15" s="82"/>
      <c r="G15" s="29"/>
      <c r="H15" s="25"/>
      <c r="I15" s="123" t="s">
        <v>25</v>
      </c>
      <c r="J15" s="107"/>
      <c r="K15" s="150" t="s">
        <v>21</v>
      </c>
      <c r="L15" s="151"/>
      <c r="M15" s="81">
        <v>68</v>
      </c>
      <c r="N15" s="82">
        <v>66</v>
      </c>
      <c r="O15" s="29">
        <f t="shared" si="1"/>
        <v>4488</v>
      </c>
      <c r="P15" s="29">
        <f t="shared" si="0"/>
        <v>4488</v>
      </c>
      <c r="Q15" s="25" t="s">
        <v>52</v>
      </c>
    </row>
    <row r="16" spans="2:19" s="3" customFormat="1" ht="15.9" customHeight="1" x14ac:dyDescent="0.3">
      <c r="B16" s="23" t="s">
        <v>22</v>
      </c>
      <c r="C16" s="164" t="s">
        <v>24</v>
      </c>
      <c r="D16" s="165"/>
      <c r="E16" s="81"/>
      <c r="F16" s="82"/>
      <c r="G16" s="29"/>
      <c r="H16" s="25"/>
      <c r="I16" s="124"/>
      <c r="J16" s="108"/>
      <c r="K16" s="23" t="s">
        <v>22</v>
      </c>
      <c r="L16" s="26"/>
      <c r="M16" s="81"/>
      <c r="N16" s="82"/>
      <c r="O16" s="29">
        <f t="shared" si="1"/>
        <v>0</v>
      </c>
      <c r="P16" s="29">
        <f t="shared" si="0"/>
        <v>0</v>
      </c>
      <c r="Q16" s="25"/>
    </row>
    <row r="17" spans="2:17" ht="15.9" customHeight="1" x14ac:dyDescent="0.3">
      <c r="B17" s="150"/>
      <c r="C17" s="163"/>
      <c r="D17" s="152"/>
      <c r="E17" s="81"/>
      <c r="F17" s="82"/>
      <c r="G17" s="29"/>
      <c r="H17" s="25"/>
      <c r="K17" s="150" t="s">
        <v>16</v>
      </c>
      <c r="L17" s="152"/>
      <c r="M17" s="81"/>
      <c r="N17" s="82"/>
      <c r="O17" s="29">
        <f t="shared" si="1"/>
        <v>0</v>
      </c>
      <c r="P17" s="29">
        <f t="shared" si="0"/>
        <v>0</v>
      </c>
      <c r="Q17" s="25"/>
    </row>
    <row r="18" spans="2:17" ht="15.9" customHeight="1" x14ac:dyDescent="0.3">
      <c r="B18" s="34"/>
      <c r="C18" s="32"/>
      <c r="D18" s="32"/>
      <c r="E18" s="33"/>
      <c r="F18" s="33"/>
      <c r="G18" s="30"/>
      <c r="H18" s="25"/>
      <c r="K18" s="42" t="s">
        <v>12</v>
      </c>
      <c r="L18" s="43"/>
      <c r="M18" s="33"/>
      <c r="N18" s="33"/>
      <c r="O18" s="30">
        <v>200</v>
      </c>
      <c r="P18" s="29">
        <f t="shared" si="0"/>
        <v>200</v>
      </c>
      <c r="Q18" s="25" t="s">
        <v>51</v>
      </c>
    </row>
    <row r="19" spans="2:17" ht="15.9" customHeight="1" x14ac:dyDescent="0.3">
      <c r="B19" s="34" t="s">
        <v>19</v>
      </c>
      <c r="C19" s="32"/>
      <c r="D19" s="32"/>
      <c r="E19" s="33"/>
      <c r="F19" s="33"/>
      <c r="G19" s="30"/>
      <c r="H19" s="25"/>
      <c r="K19" s="42" t="s">
        <v>19</v>
      </c>
      <c r="L19" s="43"/>
      <c r="M19" s="33"/>
      <c r="N19" s="33"/>
      <c r="O19" s="30">
        <v>153.5</v>
      </c>
      <c r="P19" s="29">
        <f t="shared" si="0"/>
        <v>153.5</v>
      </c>
      <c r="Q19" s="25"/>
    </row>
    <row r="20" spans="2:17" ht="15.9" customHeight="1" x14ac:dyDescent="0.3">
      <c r="B20" s="22" t="s">
        <v>15</v>
      </c>
      <c r="C20" s="148" t="s">
        <v>23</v>
      </c>
      <c r="D20" s="148"/>
      <c r="E20" s="148"/>
      <c r="F20" s="149"/>
      <c r="G20" s="30"/>
      <c r="H20" s="25"/>
      <c r="K20" s="24" t="s">
        <v>15</v>
      </c>
      <c r="L20" s="148"/>
      <c r="M20" s="148"/>
      <c r="N20" s="149"/>
      <c r="O20" s="30">
        <v>0</v>
      </c>
      <c r="P20" s="29">
        <f t="shared" si="0"/>
        <v>0</v>
      </c>
      <c r="Q20" s="25"/>
    </row>
    <row r="21" spans="2:17" x14ac:dyDescent="0.3">
      <c r="B21" s="35"/>
      <c r="C21" s="36"/>
      <c r="D21" s="36"/>
      <c r="E21" s="37"/>
      <c r="F21" s="37"/>
      <c r="G21" s="38"/>
      <c r="H21" s="39"/>
      <c r="K21" s="35"/>
      <c r="L21" s="36"/>
      <c r="M21" s="37"/>
      <c r="N21" s="37"/>
      <c r="O21" s="38"/>
      <c r="P21" s="38"/>
      <c r="Q21" s="39"/>
    </row>
    <row r="22" spans="2:17" ht="15.9" customHeight="1" x14ac:dyDescent="0.3">
      <c r="B22" s="86" t="s">
        <v>18</v>
      </c>
      <c r="C22" s="37"/>
      <c r="D22" s="37"/>
      <c r="E22" s="37" t="s">
        <v>35</v>
      </c>
      <c r="F22" s="37" t="s">
        <v>36</v>
      </c>
      <c r="G22" s="87" t="s">
        <v>2</v>
      </c>
      <c r="H22" s="39"/>
      <c r="K22" s="86" t="s">
        <v>18</v>
      </c>
      <c r="L22" s="37"/>
      <c r="M22" s="37" t="s">
        <v>35</v>
      </c>
      <c r="N22" s="37" t="s">
        <v>36</v>
      </c>
      <c r="O22" s="87" t="s">
        <v>2</v>
      </c>
      <c r="P22" s="115" t="s">
        <v>2</v>
      </c>
      <c r="Q22" s="39"/>
    </row>
    <row r="23" spans="2:17" ht="15.9" customHeight="1" x14ac:dyDescent="0.3">
      <c r="B23" s="40" t="s">
        <v>5</v>
      </c>
      <c r="C23" s="166" t="s">
        <v>65</v>
      </c>
      <c r="D23" s="167"/>
      <c r="E23" s="89"/>
      <c r="F23" s="90"/>
      <c r="G23" s="91"/>
      <c r="H23" s="92"/>
      <c r="K23" s="88" t="s">
        <v>4</v>
      </c>
      <c r="L23" s="89"/>
      <c r="M23" s="89"/>
      <c r="N23" s="90"/>
      <c r="O23" s="91">
        <v>15.5</v>
      </c>
      <c r="P23" s="111">
        <f t="shared" ref="P23:P27" si="2">O23-G23</f>
        <v>15.5</v>
      </c>
      <c r="Q23" s="92"/>
    </row>
    <row r="24" spans="2:17" ht="15.9" customHeight="1" x14ac:dyDescent="0.3">
      <c r="B24" s="145" t="s">
        <v>17</v>
      </c>
      <c r="C24" s="147"/>
      <c r="D24" s="147"/>
      <c r="E24" s="33"/>
      <c r="F24" s="44"/>
      <c r="G24" s="30"/>
      <c r="H24" s="25"/>
      <c r="K24" s="145" t="s">
        <v>7</v>
      </c>
      <c r="L24" s="146"/>
      <c r="M24" s="33"/>
      <c r="N24" s="44"/>
      <c r="O24" s="30">
        <v>0</v>
      </c>
      <c r="P24" s="29">
        <f t="shared" si="2"/>
        <v>0</v>
      </c>
      <c r="Q24" s="25" t="s">
        <v>53</v>
      </c>
    </row>
    <row r="25" spans="2:17" ht="15.9" customHeight="1" x14ac:dyDescent="0.3">
      <c r="B25" s="40" t="s">
        <v>6</v>
      </c>
      <c r="C25" s="166" t="s">
        <v>65</v>
      </c>
      <c r="D25" s="167"/>
      <c r="E25" s="80"/>
      <c r="F25" s="82"/>
      <c r="G25" s="30"/>
      <c r="H25" s="25"/>
      <c r="K25" s="40" t="s">
        <v>5</v>
      </c>
      <c r="L25" s="93"/>
      <c r="M25" s="80">
        <v>34</v>
      </c>
      <c r="N25" s="82">
        <v>50</v>
      </c>
      <c r="O25" s="30">
        <f>IF(M25&gt;0,M25*N25,"")</f>
        <v>1700</v>
      </c>
      <c r="P25" s="29">
        <f t="shared" si="2"/>
        <v>1700</v>
      </c>
      <c r="Q25" s="25"/>
    </row>
    <row r="26" spans="2:17" ht="15.9" customHeight="1" x14ac:dyDescent="0.3">
      <c r="B26" s="126" t="s">
        <v>15</v>
      </c>
      <c r="C26" s="148" t="s">
        <v>23</v>
      </c>
      <c r="D26" s="148"/>
      <c r="E26" s="148"/>
      <c r="F26" s="149"/>
      <c r="G26" s="30"/>
      <c r="H26" s="25"/>
      <c r="K26" s="145" t="s">
        <v>17</v>
      </c>
      <c r="L26" s="147"/>
      <c r="M26" s="37"/>
      <c r="N26" s="45"/>
      <c r="O26" s="30">
        <v>82.5</v>
      </c>
      <c r="P26" s="29">
        <f t="shared" si="2"/>
        <v>82.5</v>
      </c>
      <c r="Q26" s="25"/>
    </row>
    <row r="27" spans="2:17" ht="15.9" customHeight="1" x14ac:dyDescent="0.3">
      <c r="B27" s="40"/>
      <c r="C27" s="37"/>
      <c r="D27" s="37"/>
      <c r="E27" s="46"/>
      <c r="F27" s="47"/>
      <c r="G27" s="30"/>
      <c r="H27" s="25"/>
      <c r="K27" s="40" t="s">
        <v>6</v>
      </c>
      <c r="L27" s="37"/>
      <c r="M27" s="46"/>
      <c r="N27" s="47"/>
      <c r="O27" s="30">
        <v>310</v>
      </c>
      <c r="P27" s="29">
        <f t="shared" si="2"/>
        <v>310</v>
      </c>
      <c r="Q27" s="25"/>
    </row>
    <row r="28" spans="2:17" ht="15.9" customHeight="1" x14ac:dyDescent="0.35">
      <c r="B28" s="40"/>
      <c r="C28" s="37"/>
      <c r="D28" s="37"/>
      <c r="E28" s="37"/>
      <c r="F28" s="48"/>
      <c r="G28" s="49"/>
      <c r="H28" s="39"/>
      <c r="K28" s="145" t="s">
        <v>9</v>
      </c>
      <c r="L28" s="146"/>
      <c r="M28" s="80">
        <v>12</v>
      </c>
      <c r="N28" s="82">
        <v>48</v>
      </c>
      <c r="O28" s="30">
        <f>IF(M28&gt;0,M28*N28,"")</f>
        <v>576</v>
      </c>
      <c r="P28" s="29" t="e">
        <f>O28-#REF!</f>
        <v>#REF!</v>
      </c>
      <c r="Q28" s="25"/>
    </row>
    <row r="29" spans="2:17" ht="15.9" customHeight="1" thickBot="1" x14ac:dyDescent="0.35">
      <c r="B29" s="50" t="s">
        <v>58</v>
      </c>
      <c r="C29" s="51"/>
      <c r="D29" s="51"/>
      <c r="E29" s="51"/>
      <c r="F29" s="52"/>
      <c r="G29" s="53"/>
      <c r="H29" s="54"/>
      <c r="K29" s="42" t="s">
        <v>15</v>
      </c>
      <c r="L29" s="148"/>
      <c r="M29" s="148"/>
      <c r="N29" s="149"/>
      <c r="O29" s="30">
        <v>0</v>
      </c>
      <c r="P29" s="29" t="e">
        <f>O29-#REF!</f>
        <v>#REF!</v>
      </c>
      <c r="Q29" s="25"/>
    </row>
    <row r="30" spans="2:17" ht="13.75" thickTop="1" thickBot="1" x14ac:dyDescent="0.4">
      <c r="B30" s="55"/>
      <c r="C30" s="55"/>
      <c r="D30" s="55"/>
      <c r="E30" s="55"/>
      <c r="F30" s="55"/>
      <c r="G30" s="56"/>
      <c r="H30" s="55"/>
      <c r="K30" s="40"/>
      <c r="L30" s="37"/>
      <c r="M30" s="37"/>
      <c r="N30" s="48"/>
      <c r="O30" s="49"/>
      <c r="P30" s="49"/>
      <c r="Q30" s="39"/>
    </row>
    <row r="31" spans="2:17" ht="15.9" customHeight="1" thickBot="1" x14ac:dyDescent="0.45">
      <c r="B31" s="57" t="s">
        <v>11</v>
      </c>
      <c r="C31" s="58"/>
      <c r="D31" s="58"/>
      <c r="E31" s="58"/>
      <c r="F31" s="58"/>
      <c r="G31" s="84"/>
      <c r="H31" s="59"/>
      <c r="K31" s="50" t="s">
        <v>60</v>
      </c>
      <c r="L31" s="51"/>
      <c r="M31" s="51"/>
      <c r="N31" s="52"/>
      <c r="O31" s="53">
        <f>SUM(O13:O30)</f>
        <v>8525.5</v>
      </c>
      <c r="P31" s="53">
        <f>O31-G29</f>
        <v>8525.5</v>
      </c>
      <c r="Q31" s="54"/>
    </row>
    <row r="32" spans="2:17" ht="13.3" thickTop="1" thickBot="1" x14ac:dyDescent="0.35">
      <c r="B32" s="60"/>
      <c r="C32" s="61"/>
      <c r="D32" s="62"/>
      <c r="E32" s="65" t="s">
        <v>40</v>
      </c>
      <c r="F32" s="94" t="s">
        <v>41</v>
      </c>
      <c r="G32" s="85" t="s">
        <v>2</v>
      </c>
      <c r="H32" s="63"/>
      <c r="K32" s="55"/>
      <c r="L32" s="55"/>
      <c r="M32" s="55"/>
      <c r="N32" s="55"/>
      <c r="O32" s="56"/>
      <c r="P32" s="56"/>
      <c r="Q32" s="55"/>
    </row>
    <row r="33" spans="2:17" ht="15.9" customHeight="1" x14ac:dyDescent="0.4">
      <c r="B33" s="64" t="s">
        <v>30</v>
      </c>
      <c r="C33" s="65"/>
      <c r="D33" s="46"/>
      <c r="E33" s="80"/>
      <c r="F33" s="82"/>
      <c r="G33" s="30"/>
      <c r="H33" s="25"/>
      <c r="K33" s="57" t="s">
        <v>57</v>
      </c>
      <c r="L33" s="58"/>
      <c r="M33" s="58"/>
      <c r="N33" s="58"/>
      <c r="O33" s="84"/>
      <c r="P33" s="112"/>
      <c r="Q33" s="59"/>
    </row>
    <row r="34" spans="2:17" ht="15.9" customHeight="1" x14ac:dyDescent="0.3">
      <c r="B34" s="64" t="s">
        <v>39</v>
      </c>
      <c r="C34" s="37"/>
      <c r="D34" s="66"/>
      <c r="E34" s="80"/>
      <c r="F34" s="82"/>
      <c r="G34" s="30"/>
      <c r="H34" s="25"/>
      <c r="K34" s="60"/>
      <c r="L34" s="62"/>
      <c r="M34" s="65" t="s">
        <v>40</v>
      </c>
      <c r="N34" s="94" t="s">
        <v>41</v>
      </c>
      <c r="O34" s="85" t="s">
        <v>2</v>
      </c>
      <c r="P34" s="110" t="s">
        <v>2</v>
      </c>
      <c r="Q34" s="63"/>
    </row>
    <row r="35" spans="2:17" ht="15.9" customHeight="1" x14ac:dyDescent="0.3">
      <c r="B35" s="137" t="s">
        <v>45</v>
      </c>
      <c r="C35" s="138"/>
      <c r="D35" s="138"/>
      <c r="E35" s="138"/>
      <c r="F35" s="139"/>
      <c r="G35" s="31"/>
      <c r="H35" s="25"/>
      <c r="K35" s="64" t="s">
        <v>30</v>
      </c>
      <c r="L35" s="46"/>
      <c r="M35" s="80">
        <v>11</v>
      </c>
      <c r="N35" s="82">
        <f>5*70</f>
        <v>350</v>
      </c>
      <c r="O35" s="30">
        <f t="shared" ref="O35:O36" si="3">IF(M35&gt;0,M35*N35,"")</f>
        <v>3850</v>
      </c>
      <c r="P35" s="29">
        <f>O35-G33</f>
        <v>3850</v>
      </c>
      <c r="Q35" s="25" t="s">
        <v>64</v>
      </c>
    </row>
    <row r="36" spans="2:17" ht="15.9" customHeight="1" x14ac:dyDescent="0.35">
      <c r="B36" s="161" t="s">
        <v>44</v>
      </c>
      <c r="C36" s="162"/>
      <c r="D36" s="140" t="s">
        <v>24</v>
      </c>
      <c r="E36" s="140"/>
      <c r="F36" s="141"/>
      <c r="G36" s="31"/>
      <c r="H36" s="25"/>
      <c r="I36" s="123" t="s">
        <v>25</v>
      </c>
      <c r="J36" s="107"/>
      <c r="K36" s="64" t="s">
        <v>39</v>
      </c>
      <c r="L36" s="66"/>
      <c r="M36" s="80">
        <v>11</v>
      </c>
      <c r="N36" s="82">
        <v>20</v>
      </c>
      <c r="O36" s="30">
        <f t="shared" si="3"/>
        <v>220</v>
      </c>
      <c r="P36" s="29">
        <f>O36-G34</f>
        <v>220</v>
      </c>
      <c r="Q36" s="25"/>
    </row>
    <row r="37" spans="2:17" ht="15.9" customHeight="1" x14ac:dyDescent="0.35">
      <c r="B37" s="142" t="s">
        <v>46</v>
      </c>
      <c r="C37" s="143"/>
      <c r="D37" s="143"/>
      <c r="E37" s="143"/>
      <c r="F37" s="144"/>
      <c r="G37" s="96"/>
      <c r="H37" s="95"/>
      <c r="I37" s="123" t="s">
        <v>25</v>
      </c>
      <c r="J37" s="107"/>
      <c r="K37" s="137" t="s">
        <v>49</v>
      </c>
      <c r="L37" s="138"/>
      <c r="M37" s="138"/>
      <c r="N37" s="139"/>
      <c r="O37" s="31">
        <v>0</v>
      </c>
      <c r="P37" s="113">
        <f>O37-G35</f>
        <v>0</v>
      </c>
      <c r="Q37" s="25"/>
    </row>
    <row r="38" spans="2:17" ht="15.9" customHeight="1" x14ac:dyDescent="0.35">
      <c r="B38" s="67"/>
      <c r="C38" s="66"/>
      <c r="D38" s="37"/>
      <c r="E38" s="37"/>
      <c r="F38" s="41"/>
      <c r="G38" s="68"/>
      <c r="H38" s="39"/>
      <c r="I38" s="123" t="s">
        <v>25</v>
      </c>
      <c r="J38" s="107"/>
      <c r="K38" s="97" t="s">
        <v>50</v>
      </c>
      <c r="L38" s="140" t="s">
        <v>34</v>
      </c>
      <c r="M38" s="140"/>
      <c r="N38" s="141"/>
      <c r="O38" s="31">
        <v>900</v>
      </c>
      <c r="P38" s="113">
        <f>O38-G36</f>
        <v>900</v>
      </c>
      <c r="Q38" s="25"/>
    </row>
    <row r="39" spans="2:17" ht="15.9" customHeight="1" thickBot="1" x14ac:dyDescent="0.35">
      <c r="B39" s="50" t="s">
        <v>59</v>
      </c>
      <c r="C39" s="51"/>
      <c r="D39" s="51"/>
      <c r="E39" s="51"/>
      <c r="F39" s="52"/>
      <c r="G39" s="53"/>
      <c r="H39" s="54"/>
      <c r="K39" s="142" t="s">
        <v>62</v>
      </c>
      <c r="L39" s="143"/>
      <c r="M39" s="143"/>
      <c r="N39" s="144"/>
      <c r="O39" s="96">
        <f>G37*0.8</f>
        <v>0</v>
      </c>
      <c r="P39" s="114">
        <f>O39-G37</f>
        <v>0</v>
      </c>
      <c r="Q39" s="118" t="s">
        <v>63</v>
      </c>
    </row>
    <row r="40" spans="2:17" ht="13.3" thickTop="1" thickBot="1" x14ac:dyDescent="0.35">
      <c r="B40" s="69"/>
      <c r="C40" s="69"/>
      <c r="D40" s="69"/>
      <c r="E40" s="69"/>
      <c r="F40" s="69"/>
      <c r="G40" s="70"/>
      <c r="H40" s="69"/>
      <c r="K40" s="67"/>
      <c r="L40" s="37"/>
      <c r="M40" s="37"/>
      <c r="N40" s="41"/>
      <c r="O40" s="68"/>
      <c r="P40" s="68"/>
      <c r="Q40" s="39"/>
    </row>
    <row r="41" spans="2:17" ht="15.9" customHeight="1" thickBot="1" x14ac:dyDescent="0.35">
      <c r="B41" s="71" t="s">
        <v>20</v>
      </c>
      <c r="C41" s="72"/>
      <c r="D41" s="72"/>
      <c r="E41" s="72"/>
      <c r="F41" s="73"/>
      <c r="G41" s="74"/>
      <c r="H41" s="125"/>
      <c r="K41" s="50" t="s">
        <v>61</v>
      </c>
      <c r="L41" s="51"/>
      <c r="M41" s="51"/>
      <c r="N41" s="52"/>
      <c r="O41" s="53">
        <f>SUM(O35:O39)</f>
        <v>4970</v>
      </c>
      <c r="P41" s="53">
        <f>O41-G39</f>
        <v>4970</v>
      </c>
      <c r="Q41" s="54"/>
    </row>
    <row r="42" spans="2:17" ht="13.3" thickTop="1" thickBot="1" x14ac:dyDescent="0.35">
      <c r="B42" s="98"/>
      <c r="C42" s="62"/>
      <c r="D42" s="62"/>
      <c r="E42" s="62"/>
      <c r="F42" s="62"/>
      <c r="G42" s="109"/>
      <c r="H42" s="62"/>
      <c r="K42" s="69"/>
      <c r="L42" s="69"/>
      <c r="M42" s="69"/>
      <c r="N42" s="69"/>
      <c r="O42" s="70"/>
      <c r="P42" s="70"/>
      <c r="Q42" s="69"/>
    </row>
    <row r="43" spans="2:17" ht="13.3" thickBot="1" x14ac:dyDescent="0.4">
      <c r="B43" s="128" t="s">
        <v>68</v>
      </c>
      <c r="C43" s="129"/>
      <c r="D43" s="129"/>
      <c r="E43" s="129"/>
      <c r="F43" s="129"/>
      <c r="G43" s="131"/>
      <c r="H43" s="130"/>
      <c r="I43" s="123" t="s">
        <v>25</v>
      </c>
      <c r="J43" s="107"/>
      <c r="K43" s="71" t="s">
        <v>20</v>
      </c>
      <c r="L43" s="72"/>
      <c r="M43" s="72"/>
      <c r="N43" s="73"/>
      <c r="O43" s="74">
        <f>O41-O31</f>
        <v>-3555.5</v>
      </c>
      <c r="P43" s="74">
        <f>O43-G41</f>
        <v>-3555.5</v>
      </c>
      <c r="Q43" s="75"/>
    </row>
    <row r="44" spans="2:17" ht="13.3" thickBot="1" x14ac:dyDescent="0.4">
      <c r="B44" s="98"/>
      <c r="C44" s="62"/>
      <c r="D44" s="62"/>
      <c r="E44" s="62"/>
      <c r="F44" s="62"/>
      <c r="G44" s="76"/>
      <c r="H44" s="62"/>
      <c r="I44" s="123"/>
      <c r="J44" s="107"/>
      <c r="K44" s="71"/>
      <c r="L44" s="72"/>
      <c r="M44" s="72"/>
      <c r="N44" s="72"/>
      <c r="O44" s="74"/>
      <c r="P44" s="127"/>
      <c r="Q44" s="75"/>
    </row>
    <row r="45" spans="2:17" ht="13.3" thickBot="1" x14ac:dyDescent="0.4">
      <c r="B45" s="98"/>
      <c r="C45" s="135"/>
      <c r="D45" s="135"/>
      <c r="E45" s="98"/>
      <c r="F45" s="62"/>
      <c r="G45" s="136"/>
      <c r="H45" s="136"/>
      <c r="I45" s="123"/>
      <c r="J45" s="107"/>
      <c r="K45" s="119" t="str">
        <f>IF(O43&lt;0,"Schlusszahlung","Rückzahlung")</f>
        <v>Schlusszahlung</v>
      </c>
      <c r="L45" s="72"/>
      <c r="M45" s="72"/>
      <c r="N45" s="72"/>
      <c r="O45" s="120">
        <f>IF(O43&lt;0,MAX(P39,O43),O43)</f>
        <v>0</v>
      </c>
      <c r="P45" s="121" t="str">
        <f>IF(O45&lt;0,"zu Gunsten der Projektträgerschaft","zu Gunsten der Stadt Winterthur")</f>
        <v>zu Gunsten der Stadt Winterthur</v>
      </c>
      <c r="Q45" s="75"/>
    </row>
    <row r="46" spans="2:17" x14ac:dyDescent="0.3">
      <c r="B46" s="78"/>
      <c r="C46" s="78"/>
      <c r="D46" s="78"/>
      <c r="E46" s="78"/>
      <c r="F46" s="78"/>
      <c r="G46" s="79"/>
      <c r="H46" s="78"/>
      <c r="K46" s="62"/>
      <c r="L46" s="62"/>
      <c r="M46" s="62"/>
      <c r="N46" s="62"/>
      <c r="O46" s="76"/>
      <c r="P46" s="76"/>
      <c r="Q46" s="62"/>
    </row>
    <row r="47" spans="2:17" x14ac:dyDescent="0.3">
      <c r="K47" s="98" t="s">
        <v>37</v>
      </c>
      <c r="L47" s="116"/>
      <c r="M47" s="117"/>
      <c r="N47" s="98" t="s">
        <v>38</v>
      </c>
      <c r="O47" s="77"/>
      <c r="P47" s="136"/>
      <c r="Q47" s="136"/>
    </row>
    <row r="48" spans="2:17" x14ac:dyDescent="0.3">
      <c r="K48" s="78"/>
      <c r="L48" s="78"/>
      <c r="M48" s="78"/>
      <c r="N48" s="78"/>
      <c r="O48" s="79"/>
      <c r="P48" s="79"/>
      <c r="Q48" s="78"/>
    </row>
  </sheetData>
  <sheetProtection selectLockedCells="1"/>
  <protectedRanges>
    <protectedRange sqref="C23:D23 B26:F26 H33:H37 C25:D25 K20:Q21 Q23:Q28 L25 Q35:Q39 K29:Q29 B20:H21 H23:H27" name="Bereich4"/>
    <protectedRange sqref="E35:G39 M37:P41 E41:G42 M43:P45" name="Bereich2"/>
    <protectedRange sqref="H33:H37 E33:G34 M35:P36 Q35:Q39 L13:Q21 L23:Q30 D13:H21 D23:H28" name="Bereich1"/>
  </protectedRanges>
  <customSheetViews>
    <customSheetView guid="{58D72645-84F5-427C-8011-509FA2D75294}" showPageBreaks="1" showGridLines="0" showRowCol="0" printArea="1" hiddenColumns="1">
      <selection activeCell="H18" sqref="H18"/>
      <pageMargins left="0.43307086614173229" right="0.23622047244094491" top="0" bottom="0.74803149606299213" header="0.31496062992125984" footer="0.31496062992125984"/>
      <pageSetup paperSize="9" orientation="portrait" r:id="rId1"/>
      <headerFooter scaleWithDoc="0" alignWithMargins="0">
        <oddFooter>&amp;R&amp;8Sept. 2016</oddFooter>
      </headerFooter>
    </customSheetView>
    <customSheetView guid="{0D9C0241-0CFC-427A-A0DC-4AD354EDF198}" showGridLines="0" showRowCol="0" hiddenColumns="1">
      <selection activeCell="D5" sqref="D5:H5"/>
      <pageMargins left="0.43307086614173229" right="0.23622047244094491" top="0" bottom="0.74803149606299213" header="0.31496062992125984" footer="0.31496062992125984"/>
      <pageSetup paperSize="9" orientation="portrait" r:id="rId2"/>
      <headerFooter scaleWithDoc="0" alignWithMargins="0">
        <oddFooter>&amp;R&amp;8Sept. 2016</oddFooter>
      </headerFooter>
    </customSheetView>
  </customSheetViews>
  <mergeCells count="38">
    <mergeCell ref="C25:D25"/>
    <mergeCell ref="C23:D23"/>
    <mergeCell ref="C26:F26"/>
    <mergeCell ref="B24:D24"/>
    <mergeCell ref="D36:F36"/>
    <mergeCell ref="B14:D14"/>
    <mergeCell ref="B17:D17"/>
    <mergeCell ref="C20:F20"/>
    <mergeCell ref="C16:D16"/>
    <mergeCell ref="B15:D15"/>
    <mergeCell ref="L5:Q5"/>
    <mergeCell ref="L6:Q6"/>
    <mergeCell ref="N9:N12"/>
    <mergeCell ref="M11:M12"/>
    <mergeCell ref="K13:L13"/>
    <mergeCell ref="D5:H5"/>
    <mergeCell ref="D6:H6"/>
    <mergeCell ref="D7:H7"/>
    <mergeCell ref="F9:F12"/>
    <mergeCell ref="B13:D13"/>
    <mergeCell ref="E11:E12"/>
    <mergeCell ref="K24:L24"/>
    <mergeCell ref="K26:L26"/>
    <mergeCell ref="K28:L28"/>
    <mergeCell ref="L29:N29"/>
    <mergeCell ref="K14:L14"/>
    <mergeCell ref="K15:L15"/>
    <mergeCell ref="K17:L17"/>
    <mergeCell ref="L20:N20"/>
    <mergeCell ref="C45:D45"/>
    <mergeCell ref="G45:H45"/>
    <mergeCell ref="B35:F35"/>
    <mergeCell ref="P47:Q47"/>
    <mergeCell ref="K37:N37"/>
    <mergeCell ref="L38:N38"/>
    <mergeCell ref="K39:N39"/>
    <mergeCell ref="B37:F37"/>
    <mergeCell ref="B36:C36"/>
  </mergeCells>
  <phoneticPr fontId="3" type="noConversion"/>
  <hyperlinks>
    <hyperlink ref="I10" location="Tabelle1!F14" tooltip="Aktuelle Angaben über Sozialleistungen sowie ein online-Rechner für die Berechnung der Sozialversicherungsbeiträge sind zu finden unter www.svazurich.ch" display="i" xr:uid="{00000000-0004-0000-0000-000000000000}"/>
    <hyperlink ref="I15" location="Tabelle1!E16" tooltip="Bei mehreren Kursleitenden ist die Summe aller Personen bzw. beim Stundenansatz der Durchschnitt zu nehmen." display="i" xr:uid="{00000000-0004-0000-0000-000001000000}"/>
    <hyperlink ref="I43" location="Tabelle1!G44" tooltip="Ein negativer Saldo geht zu Lasten der Projektträgerschaft" display="i" xr:uid="{00000000-0004-0000-0000-000002000000}"/>
    <hyperlink ref="I7" location="Tabelle1!D7" tooltip="Angaben zur Geamten Projektdauer, der gesamten Tages-, Stunden- oder Lektionenzahl " display="i" xr:uid="{00000000-0004-0000-0000-000003000000}"/>
    <hyperlink ref="I6" location="Tabelle1!D6" tooltip="Postadresse für die Korrespondenz" display="i" xr:uid="{00000000-0004-0000-0000-000004000000}"/>
    <hyperlink ref="I36" location="Projektbudget!F37" tooltip="Lehrmittel, Unterrichtsmaterial, Verbrauchsmaterial" display="i" xr:uid="{00000000-0004-0000-0000-000006000000}"/>
    <hyperlink ref="I37" location="Projektbudget!F37" tooltip="Wenn beantragte Beiträge nicht gesprochen werden, obliegt es der Projektträgerschaft zu entscheiden, ob das Projekt trotz Saldodefizit durchgeführt wird. Eine nachträgliche Beitragserhöhung der Stadt Winterthur ist ausgeschlossen." display="i" xr:uid="{00000000-0004-0000-0000-000007000000}"/>
    <hyperlink ref="I38" location="Projektbudget!F37" tooltip="Wenn beantragte Beiträge nicht gesprochen werden, obliegt es der Projektträgerschaft zu entscheiden, ob das Projekt trotz Saldodefizit durchgeführt wird. Eine nachträgliche Beitragserhöhung der Stadt Winterthur ist ausgeschlossen." display="i" xr:uid="{00000000-0004-0000-0000-000008000000}"/>
  </hyperlinks>
  <pageMargins left="0.43307086614173229" right="0.23622047244094491" top="0" bottom="0.74803149606299213" header="0.31496062992125984" footer="0.31496062992125984"/>
  <pageSetup paperSize="9" orientation="portrait" r:id="rId3"/>
  <headerFooter scaleWithDoc="0" alignWithMargins="0">
    <oddFooter>&amp;R&amp;8Sept. 2016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49"/>
  <sheetViews>
    <sheetView showRowColHeaders="0" zoomScale="80" zoomScaleNormal="80" zoomScaleSheetLayoutView="100" workbookViewId="0">
      <selection activeCell="V10" sqref="V10"/>
    </sheetView>
  </sheetViews>
  <sheetFormatPr baseColWidth="10" defaultColWidth="11.4609375" defaultRowHeight="12.45" x14ac:dyDescent="0.3"/>
  <cols>
    <col min="1" max="1" width="5.4609375" style="1" customWidth="1"/>
    <col min="2" max="2" width="11.84375" style="1" customWidth="1"/>
    <col min="3" max="3" width="12" style="1" customWidth="1"/>
    <col min="4" max="4" width="12.4609375" style="1" customWidth="1"/>
    <col min="5" max="5" width="9" style="1" customWidth="1"/>
    <col min="6" max="6" width="13.84375" style="1" customWidth="1"/>
    <col min="7" max="7" width="10.53515625" style="4" customWidth="1"/>
    <col min="8" max="8" width="28.84375" style="1" customWidth="1"/>
    <col min="9" max="9" width="2.53515625" style="106" customWidth="1"/>
    <col min="10" max="10" width="0.53515625" style="106" customWidth="1"/>
    <col min="11" max="11" width="11.84375" style="1" hidden="1" customWidth="1"/>
    <col min="12" max="12" width="12.4609375" style="1" hidden="1" customWidth="1"/>
    <col min="13" max="13" width="9.4609375" style="1" hidden="1" customWidth="1"/>
    <col min="14" max="14" width="13.84375" style="1" hidden="1" customWidth="1"/>
    <col min="15" max="16" width="10.53515625" style="4" hidden="1" customWidth="1"/>
    <col min="17" max="17" width="27.84375" style="1" hidden="1" customWidth="1"/>
    <col min="18" max="18" width="4.53515625" style="1" hidden="1" customWidth="1"/>
    <col min="19" max="16384" width="11.4609375" style="1"/>
  </cols>
  <sheetData>
    <row r="1" spans="2:17" ht="42.75" customHeight="1" x14ac:dyDescent="0.4">
      <c r="B1" s="10" t="s">
        <v>66</v>
      </c>
      <c r="K1" s="10"/>
    </row>
    <row r="3" spans="2:17" ht="17.25" customHeight="1" x14ac:dyDescent="0.4">
      <c r="B3" s="2" t="s">
        <v>8</v>
      </c>
      <c r="H3" s="2"/>
      <c r="K3" s="2" t="s">
        <v>47</v>
      </c>
      <c r="Q3" s="2">
        <f>H3</f>
        <v>0</v>
      </c>
    </row>
    <row r="4" spans="2:17" ht="17.25" customHeight="1" x14ac:dyDescent="0.4">
      <c r="B4" s="2"/>
      <c r="K4" s="2"/>
    </row>
    <row r="5" spans="2:17" ht="15.9" customHeight="1" x14ac:dyDescent="0.3">
      <c r="B5" s="27" t="s">
        <v>26</v>
      </c>
      <c r="C5" s="27"/>
      <c r="D5" s="153" t="s">
        <v>69</v>
      </c>
      <c r="E5" s="153"/>
      <c r="F5" s="153"/>
      <c r="G5" s="153"/>
      <c r="H5" s="153"/>
      <c r="K5" s="27" t="s">
        <v>26</v>
      </c>
      <c r="L5" s="153" t="str">
        <f>D5</f>
        <v>Generationen-Treff</v>
      </c>
      <c r="M5" s="153"/>
      <c r="N5" s="153"/>
      <c r="O5" s="153"/>
      <c r="P5" s="153"/>
      <c r="Q5" s="153"/>
    </row>
    <row r="6" spans="2:17" ht="15.9" customHeight="1" x14ac:dyDescent="0.35">
      <c r="B6" s="27" t="s">
        <v>29</v>
      </c>
      <c r="C6" s="27"/>
      <c r="D6" s="154" t="s">
        <v>75</v>
      </c>
      <c r="E6" s="154"/>
      <c r="F6" s="154"/>
      <c r="G6" s="154"/>
      <c r="H6" s="154"/>
      <c r="I6" s="107" t="s">
        <v>25</v>
      </c>
      <c r="J6" s="107"/>
      <c r="K6" s="27" t="s">
        <v>29</v>
      </c>
      <c r="L6" s="154" t="str">
        <f>D6</f>
        <v>Verein ABC</v>
      </c>
      <c r="M6" s="154"/>
      <c r="N6" s="154"/>
      <c r="O6" s="154"/>
      <c r="P6" s="154"/>
      <c r="Q6" s="154"/>
    </row>
    <row r="7" spans="2:17" ht="15.9" customHeight="1" x14ac:dyDescent="0.35">
      <c r="B7" s="27" t="s">
        <v>28</v>
      </c>
      <c r="C7" s="27"/>
      <c r="D7" s="154" t="s">
        <v>76</v>
      </c>
      <c r="E7" s="154"/>
      <c r="F7" s="154"/>
      <c r="G7" s="154"/>
      <c r="H7" s="154"/>
      <c r="I7" s="107" t="s">
        <v>25</v>
      </c>
      <c r="J7" s="107"/>
      <c r="K7" s="27"/>
      <c r="L7" s="27"/>
      <c r="M7" s="27"/>
      <c r="N7" s="27"/>
      <c r="O7" s="27"/>
      <c r="P7" s="27"/>
      <c r="Q7" s="27"/>
    </row>
    <row r="8" spans="2:17" ht="15.9" customHeight="1" x14ac:dyDescent="0.35">
      <c r="B8" s="20"/>
      <c r="C8" s="21"/>
      <c r="D8" s="21"/>
      <c r="E8" s="168"/>
      <c r="F8" s="168"/>
      <c r="G8" s="168"/>
      <c r="H8" s="168"/>
      <c r="I8" s="107" t="s">
        <v>25</v>
      </c>
      <c r="J8" s="107"/>
      <c r="K8" s="20"/>
      <c r="L8" s="21"/>
      <c r="M8" s="21"/>
      <c r="N8" s="21"/>
      <c r="O8" s="21"/>
      <c r="P8" s="21"/>
      <c r="Q8" s="21"/>
    </row>
    <row r="9" spans="2:17" ht="12.9" thickBot="1" x14ac:dyDescent="0.35">
      <c r="B9" s="8"/>
      <c r="C9" s="7"/>
      <c r="D9" s="7"/>
      <c r="E9" s="7"/>
      <c r="F9" s="9"/>
      <c r="G9" s="9"/>
      <c r="H9" s="6"/>
      <c r="K9" s="8"/>
      <c r="L9" s="7"/>
      <c r="M9" s="7"/>
      <c r="N9" s="9"/>
      <c r="O9" s="9"/>
      <c r="P9" s="9"/>
      <c r="Q9" s="6"/>
    </row>
    <row r="10" spans="2:17" ht="15.45" x14ac:dyDescent="0.4">
      <c r="B10" s="11" t="s">
        <v>10</v>
      </c>
      <c r="C10" s="12"/>
      <c r="D10" s="12"/>
      <c r="E10" s="12"/>
      <c r="F10" s="155" t="s">
        <v>27</v>
      </c>
      <c r="G10" s="13"/>
      <c r="H10" s="14"/>
      <c r="K10" s="11" t="s">
        <v>56</v>
      </c>
      <c r="L10" s="12"/>
      <c r="M10" s="12"/>
      <c r="N10" s="155" t="s">
        <v>27</v>
      </c>
      <c r="O10" s="13"/>
      <c r="P10" s="13"/>
      <c r="Q10" s="14"/>
    </row>
    <row r="11" spans="2:17" ht="15.75" customHeight="1" x14ac:dyDescent="0.4">
      <c r="B11" s="15"/>
      <c r="C11" s="3"/>
      <c r="D11" s="3"/>
      <c r="E11" s="3"/>
      <c r="F11" s="156"/>
      <c r="G11" s="16"/>
      <c r="H11" s="5"/>
      <c r="I11" s="107" t="s">
        <v>25</v>
      </c>
      <c r="J11" s="107"/>
      <c r="K11" s="15"/>
      <c r="L11" s="3"/>
      <c r="M11" s="3"/>
      <c r="N11" s="156"/>
      <c r="O11" s="16"/>
      <c r="P11" s="16"/>
      <c r="Q11" s="5"/>
    </row>
    <row r="12" spans="2:17" ht="15.9" customHeight="1" x14ac:dyDescent="0.3">
      <c r="B12" s="17"/>
      <c r="C12" s="3"/>
      <c r="D12" s="3"/>
      <c r="E12" s="159" t="s">
        <v>13</v>
      </c>
      <c r="F12" s="156"/>
      <c r="G12" s="18"/>
      <c r="H12" s="5"/>
      <c r="K12" s="17"/>
      <c r="L12" s="3"/>
      <c r="M12" s="159" t="s">
        <v>13</v>
      </c>
      <c r="N12" s="156"/>
      <c r="O12" s="18" t="s">
        <v>54</v>
      </c>
      <c r="P12" s="18" t="s">
        <v>55</v>
      </c>
      <c r="Q12" s="5"/>
    </row>
    <row r="13" spans="2:17" ht="15.9" customHeight="1" x14ac:dyDescent="0.3">
      <c r="B13" s="19" t="s">
        <v>67</v>
      </c>
      <c r="C13" s="3"/>
      <c r="D13" s="3"/>
      <c r="E13" s="160"/>
      <c r="F13" s="157"/>
      <c r="G13" s="28" t="s">
        <v>2</v>
      </c>
      <c r="H13" s="132" t="s">
        <v>14</v>
      </c>
      <c r="K13" s="19" t="s">
        <v>0</v>
      </c>
      <c r="L13" s="3"/>
      <c r="M13" s="160"/>
      <c r="N13" s="157"/>
      <c r="O13" s="28" t="s">
        <v>2</v>
      </c>
      <c r="P13" s="110" t="s">
        <v>2</v>
      </c>
      <c r="Q13" s="83" t="s">
        <v>48</v>
      </c>
    </row>
    <row r="14" spans="2:17" ht="15.9" customHeight="1" x14ac:dyDescent="0.3">
      <c r="B14" s="150" t="s">
        <v>1</v>
      </c>
      <c r="C14" s="158"/>
      <c r="D14" s="151"/>
      <c r="E14" s="81">
        <v>10</v>
      </c>
      <c r="F14" s="82">
        <v>100</v>
      </c>
      <c r="G14" s="29">
        <f>E14*F14</f>
        <v>1000</v>
      </c>
      <c r="H14" s="25"/>
      <c r="K14" s="150" t="s">
        <v>1</v>
      </c>
      <c r="L14" s="151"/>
      <c r="M14" s="81">
        <v>10</v>
      </c>
      <c r="N14" s="82">
        <v>100</v>
      </c>
      <c r="O14" s="29">
        <f>M14*N14</f>
        <v>1000</v>
      </c>
      <c r="P14" s="29">
        <f t="shared" ref="P14:P21" si="0">O14-G14</f>
        <v>0</v>
      </c>
      <c r="Q14" s="25"/>
    </row>
    <row r="15" spans="2:17" ht="15.9" customHeight="1" x14ac:dyDescent="0.3">
      <c r="B15" s="150" t="s">
        <v>3</v>
      </c>
      <c r="C15" s="158"/>
      <c r="D15" s="151"/>
      <c r="E15" s="81"/>
      <c r="F15" s="82"/>
      <c r="G15" s="29">
        <f t="shared" ref="G15:G18" si="1">E15*F15</f>
        <v>0</v>
      </c>
      <c r="H15" s="25"/>
      <c r="K15" s="150" t="s">
        <v>3</v>
      </c>
      <c r="L15" s="151"/>
      <c r="M15" s="81"/>
      <c r="N15" s="82"/>
      <c r="O15" s="29">
        <f t="shared" ref="O15:O18" si="2">M15*N15</f>
        <v>0</v>
      </c>
      <c r="P15" s="29">
        <f t="shared" si="0"/>
        <v>0</v>
      </c>
      <c r="Q15" s="25"/>
    </row>
    <row r="16" spans="2:17" ht="15.9" customHeight="1" x14ac:dyDescent="0.35">
      <c r="B16" s="150" t="s">
        <v>21</v>
      </c>
      <c r="C16" s="158"/>
      <c r="D16" s="151"/>
      <c r="E16" s="81">
        <v>35</v>
      </c>
      <c r="F16" s="82">
        <v>30</v>
      </c>
      <c r="G16" s="29">
        <v>0</v>
      </c>
      <c r="H16" s="133" t="s">
        <v>73</v>
      </c>
      <c r="I16" s="107" t="s">
        <v>25</v>
      </c>
      <c r="J16" s="107"/>
      <c r="K16" s="150" t="s">
        <v>21</v>
      </c>
      <c r="L16" s="151"/>
      <c r="M16" s="81">
        <v>68</v>
      </c>
      <c r="N16" s="82">
        <v>66</v>
      </c>
      <c r="O16" s="29">
        <f t="shared" si="2"/>
        <v>4488</v>
      </c>
      <c r="P16" s="29">
        <f t="shared" si="0"/>
        <v>4488</v>
      </c>
      <c r="Q16" s="25" t="s">
        <v>52</v>
      </c>
    </row>
    <row r="17" spans="2:17" s="3" customFormat="1" ht="15.9" customHeight="1" x14ac:dyDescent="0.3">
      <c r="B17" s="23" t="s">
        <v>22</v>
      </c>
      <c r="C17" s="164" t="s">
        <v>24</v>
      </c>
      <c r="D17" s="165"/>
      <c r="E17" s="81"/>
      <c r="F17" s="82"/>
      <c r="G17" s="29">
        <f t="shared" si="1"/>
        <v>0</v>
      </c>
      <c r="H17" s="25"/>
      <c r="I17" s="108"/>
      <c r="J17" s="108"/>
      <c r="K17" s="23" t="s">
        <v>22</v>
      </c>
      <c r="L17" s="105"/>
      <c r="M17" s="81"/>
      <c r="N17" s="82"/>
      <c r="O17" s="29">
        <f t="shared" si="2"/>
        <v>0</v>
      </c>
      <c r="P17" s="29">
        <f t="shared" si="0"/>
        <v>0</v>
      </c>
      <c r="Q17" s="25"/>
    </row>
    <row r="18" spans="2:17" ht="15.9" customHeight="1" x14ac:dyDescent="0.3">
      <c r="B18" s="150" t="s">
        <v>16</v>
      </c>
      <c r="C18" s="163"/>
      <c r="D18" s="152"/>
      <c r="E18" s="81"/>
      <c r="F18" s="82"/>
      <c r="G18" s="29">
        <f t="shared" si="1"/>
        <v>0</v>
      </c>
      <c r="H18" s="25"/>
      <c r="K18" s="150" t="s">
        <v>16</v>
      </c>
      <c r="L18" s="152"/>
      <c r="M18" s="81"/>
      <c r="N18" s="82"/>
      <c r="O18" s="29">
        <f t="shared" si="2"/>
        <v>0</v>
      </c>
      <c r="P18" s="29">
        <f t="shared" si="0"/>
        <v>0</v>
      </c>
      <c r="Q18" s="25"/>
    </row>
    <row r="19" spans="2:17" ht="15.9" customHeight="1" x14ac:dyDescent="0.3">
      <c r="B19" s="102" t="s">
        <v>12</v>
      </c>
      <c r="C19" s="103"/>
      <c r="D19" s="103"/>
      <c r="E19" s="33"/>
      <c r="F19" s="33"/>
      <c r="G19" s="30">
        <v>500</v>
      </c>
      <c r="H19" s="25"/>
      <c r="K19" s="102" t="s">
        <v>12</v>
      </c>
      <c r="L19" s="103"/>
      <c r="M19" s="33"/>
      <c r="N19" s="33"/>
      <c r="O19" s="30">
        <v>200</v>
      </c>
      <c r="P19" s="29">
        <f t="shared" si="0"/>
        <v>-300</v>
      </c>
      <c r="Q19" s="25" t="s">
        <v>51</v>
      </c>
    </row>
    <row r="20" spans="2:17" ht="15.9" customHeight="1" x14ac:dyDescent="0.3">
      <c r="B20" s="102" t="s">
        <v>19</v>
      </c>
      <c r="C20" s="103"/>
      <c r="D20" s="103"/>
      <c r="E20" s="33"/>
      <c r="F20" s="33"/>
      <c r="G20" s="30">
        <v>200</v>
      </c>
      <c r="H20" s="25"/>
      <c r="K20" s="102" t="s">
        <v>19</v>
      </c>
      <c r="L20" s="103"/>
      <c r="M20" s="33"/>
      <c r="N20" s="33"/>
      <c r="O20" s="30">
        <v>153.5</v>
      </c>
      <c r="P20" s="29">
        <f t="shared" si="0"/>
        <v>-46.5</v>
      </c>
      <c r="Q20" s="25"/>
    </row>
    <row r="21" spans="2:17" ht="15.9" customHeight="1" x14ac:dyDescent="0.3">
      <c r="B21" s="104" t="s">
        <v>15</v>
      </c>
      <c r="C21" s="148" t="s">
        <v>23</v>
      </c>
      <c r="D21" s="148"/>
      <c r="E21" s="148"/>
      <c r="F21" s="149"/>
      <c r="G21" s="30">
        <v>0</v>
      </c>
      <c r="H21" s="25"/>
      <c r="K21" s="104" t="s">
        <v>15</v>
      </c>
      <c r="L21" s="148"/>
      <c r="M21" s="148"/>
      <c r="N21" s="149"/>
      <c r="O21" s="30">
        <v>0</v>
      </c>
      <c r="P21" s="29">
        <f t="shared" si="0"/>
        <v>0</v>
      </c>
      <c r="Q21" s="25"/>
    </row>
    <row r="22" spans="2:17" x14ac:dyDescent="0.3">
      <c r="B22" s="35"/>
      <c r="C22" s="36"/>
      <c r="D22" s="36"/>
      <c r="E22" s="37"/>
      <c r="F22" s="37"/>
      <c r="G22" s="38"/>
      <c r="H22" s="39"/>
      <c r="K22" s="35"/>
      <c r="L22" s="36"/>
      <c r="M22" s="37"/>
      <c r="N22" s="37"/>
      <c r="O22" s="38"/>
      <c r="P22" s="38"/>
      <c r="Q22" s="39"/>
    </row>
    <row r="23" spans="2:17" ht="15.9" customHeight="1" x14ac:dyDescent="0.3">
      <c r="B23" s="86" t="s">
        <v>18</v>
      </c>
      <c r="C23" s="37"/>
      <c r="D23" s="37"/>
      <c r="E23" s="37" t="s">
        <v>35</v>
      </c>
      <c r="F23" s="37" t="s">
        <v>36</v>
      </c>
      <c r="G23" s="87" t="s">
        <v>2</v>
      </c>
      <c r="H23" s="39"/>
      <c r="K23" s="86" t="s">
        <v>18</v>
      </c>
      <c r="L23" s="37"/>
      <c r="M23" s="37" t="s">
        <v>35</v>
      </c>
      <c r="N23" s="37" t="s">
        <v>36</v>
      </c>
      <c r="O23" s="87" t="s">
        <v>2</v>
      </c>
      <c r="P23" s="115" t="s">
        <v>2</v>
      </c>
      <c r="Q23" s="39"/>
    </row>
    <row r="24" spans="2:17" ht="15.9" customHeight="1" x14ac:dyDescent="0.3">
      <c r="B24" s="40" t="s">
        <v>5</v>
      </c>
      <c r="C24" s="148" t="s">
        <v>72</v>
      </c>
      <c r="D24" s="169"/>
      <c r="E24" s="80">
        <v>35</v>
      </c>
      <c r="F24" s="82">
        <v>50</v>
      </c>
      <c r="G24" s="30">
        <f>IF(E24&gt;0,E24*F24,"")</f>
        <v>1750</v>
      </c>
      <c r="H24" s="25" t="s">
        <v>31</v>
      </c>
      <c r="K24" s="88" t="s">
        <v>4</v>
      </c>
      <c r="L24" s="89"/>
      <c r="M24" s="89"/>
      <c r="N24" s="90"/>
      <c r="O24" s="91">
        <v>15.5</v>
      </c>
      <c r="P24" s="111" t="e">
        <f>O24-#REF!</f>
        <v>#REF!</v>
      </c>
      <c r="Q24" s="92"/>
    </row>
    <row r="25" spans="2:17" ht="15.9" customHeight="1" x14ac:dyDescent="0.3">
      <c r="B25" s="145" t="s">
        <v>17</v>
      </c>
      <c r="C25" s="147"/>
      <c r="D25" s="147"/>
      <c r="E25" s="37"/>
      <c r="F25" s="45"/>
      <c r="G25" s="30">
        <v>100</v>
      </c>
      <c r="H25" s="25"/>
      <c r="K25" s="145" t="s">
        <v>7</v>
      </c>
      <c r="L25" s="146"/>
      <c r="M25" s="33"/>
      <c r="N25" s="44"/>
      <c r="O25" s="30">
        <v>0</v>
      </c>
      <c r="P25" s="29" t="e">
        <f>O25-#REF!</f>
        <v>#REF!</v>
      </c>
      <c r="Q25" s="25" t="s">
        <v>53</v>
      </c>
    </row>
    <row r="26" spans="2:17" ht="15.9" customHeight="1" x14ac:dyDescent="0.3">
      <c r="B26" s="40" t="s">
        <v>6</v>
      </c>
      <c r="C26" s="37"/>
      <c r="D26" s="37"/>
      <c r="E26" s="46"/>
      <c r="F26" s="47"/>
      <c r="G26" s="30">
        <v>300</v>
      </c>
      <c r="H26" s="25"/>
      <c r="K26" s="40" t="s">
        <v>5</v>
      </c>
      <c r="L26" s="100"/>
      <c r="M26" s="80">
        <v>34</v>
      </c>
      <c r="N26" s="82">
        <v>50</v>
      </c>
      <c r="O26" s="30">
        <f>IF(M26&gt;0,M26*N26,"")</f>
        <v>1700</v>
      </c>
      <c r="P26" s="29">
        <f>O26-G24</f>
        <v>-50</v>
      </c>
      <c r="Q26" s="25"/>
    </row>
    <row r="27" spans="2:17" ht="15.9" customHeight="1" x14ac:dyDescent="0.3">
      <c r="B27" s="145" t="s">
        <v>9</v>
      </c>
      <c r="C27" s="146"/>
      <c r="D27" s="146"/>
      <c r="E27" s="80">
        <v>12</v>
      </c>
      <c r="F27" s="82">
        <v>50</v>
      </c>
      <c r="G27" s="30">
        <f>IF(E27&gt;0,E27*F27,"")</f>
        <v>600</v>
      </c>
      <c r="H27" s="25" t="s">
        <v>33</v>
      </c>
      <c r="K27" s="145" t="s">
        <v>17</v>
      </c>
      <c r="L27" s="147"/>
      <c r="M27" s="37"/>
      <c r="N27" s="45"/>
      <c r="O27" s="30">
        <v>82.5</v>
      </c>
      <c r="P27" s="29">
        <f>O27-G25</f>
        <v>-17.5</v>
      </c>
      <c r="Q27" s="25"/>
    </row>
    <row r="28" spans="2:17" ht="15.9" customHeight="1" x14ac:dyDescent="0.3">
      <c r="B28" s="102" t="s">
        <v>15</v>
      </c>
      <c r="C28" s="148" t="s">
        <v>23</v>
      </c>
      <c r="D28" s="148"/>
      <c r="E28" s="148"/>
      <c r="F28" s="149"/>
      <c r="G28" s="30">
        <v>0</v>
      </c>
      <c r="H28" s="25"/>
      <c r="K28" s="40" t="s">
        <v>6</v>
      </c>
      <c r="L28" s="37"/>
      <c r="M28" s="46"/>
      <c r="N28" s="47"/>
      <c r="O28" s="30">
        <v>310</v>
      </c>
      <c r="P28" s="29">
        <f>O28-G26</f>
        <v>10</v>
      </c>
      <c r="Q28" s="25"/>
    </row>
    <row r="29" spans="2:17" ht="15.9" customHeight="1" x14ac:dyDescent="0.35">
      <c r="B29" s="40"/>
      <c r="C29" s="37"/>
      <c r="D29" s="37"/>
      <c r="E29" s="37"/>
      <c r="F29" s="48"/>
      <c r="G29" s="49"/>
      <c r="H29" s="39"/>
      <c r="K29" s="145" t="s">
        <v>9</v>
      </c>
      <c r="L29" s="146"/>
      <c r="M29" s="80">
        <v>12</v>
      </c>
      <c r="N29" s="82">
        <v>48</v>
      </c>
      <c r="O29" s="30">
        <f>IF(M29&gt;0,M29*N29,"")</f>
        <v>576</v>
      </c>
      <c r="P29" s="29">
        <f>O29-G27</f>
        <v>-24</v>
      </c>
      <c r="Q29" s="25"/>
    </row>
    <row r="30" spans="2:17" ht="15.9" customHeight="1" thickBot="1" x14ac:dyDescent="0.35">
      <c r="B30" s="50" t="s">
        <v>58</v>
      </c>
      <c r="C30" s="51"/>
      <c r="D30" s="51"/>
      <c r="E30" s="51"/>
      <c r="F30" s="52"/>
      <c r="G30" s="53">
        <f>SUM(G14:G29)</f>
        <v>4450</v>
      </c>
      <c r="H30" s="54"/>
      <c r="K30" s="102" t="s">
        <v>15</v>
      </c>
      <c r="L30" s="148"/>
      <c r="M30" s="148"/>
      <c r="N30" s="149"/>
      <c r="O30" s="30">
        <v>0</v>
      </c>
      <c r="P30" s="29">
        <f>O30-G28</f>
        <v>0</v>
      </c>
      <c r="Q30" s="25"/>
    </row>
    <row r="31" spans="2:17" ht="13.75" thickTop="1" thickBot="1" x14ac:dyDescent="0.4">
      <c r="B31" s="55"/>
      <c r="C31" s="55"/>
      <c r="D31" s="55"/>
      <c r="E31" s="55"/>
      <c r="F31" s="55"/>
      <c r="G31" s="56"/>
      <c r="H31" s="55"/>
      <c r="K31" s="40"/>
      <c r="L31" s="37"/>
      <c r="M31" s="37"/>
      <c r="N31" s="48"/>
      <c r="O31" s="49"/>
      <c r="P31" s="49"/>
      <c r="Q31" s="39"/>
    </row>
    <row r="32" spans="2:17" ht="15.9" customHeight="1" thickBot="1" x14ac:dyDescent="0.45">
      <c r="B32" s="57" t="s">
        <v>11</v>
      </c>
      <c r="C32" s="58"/>
      <c r="D32" s="58"/>
      <c r="E32" s="58"/>
      <c r="F32" s="58"/>
      <c r="G32" s="84"/>
      <c r="H32" s="59"/>
      <c r="K32" s="50" t="s">
        <v>60</v>
      </c>
      <c r="L32" s="51"/>
      <c r="M32" s="51"/>
      <c r="N32" s="52"/>
      <c r="O32" s="53">
        <f>SUM(O14:O31)</f>
        <v>8525.5</v>
      </c>
      <c r="P32" s="53">
        <f>O32-G30</f>
        <v>4075.5</v>
      </c>
      <c r="Q32" s="54"/>
    </row>
    <row r="33" spans="2:17" ht="13.3" thickTop="1" thickBot="1" x14ac:dyDescent="0.35">
      <c r="B33" s="60"/>
      <c r="C33" s="61"/>
      <c r="D33" s="62"/>
      <c r="E33" s="65" t="s">
        <v>40</v>
      </c>
      <c r="F33" s="94" t="s">
        <v>41</v>
      </c>
      <c r="G33" s="85" t="s">
        <v>2</v>
      </c>
      <c r="H33" s="63"/>
      <c r="K33" s="55"/>
      <c r="L33" s="55"/>
      <c r="M33" s="55"/>
      <c r="N33" s="55"/>
      <c r="O33" s="56"/>
      <c r="P33" s="56"/>
      <c r="Q33" s="55"/>
    </row>
    <row r="34" spans="2:17" ht="15.9" customHeight="1" x14ac:dyDescent="0.4">
      <c r="B34" s="64" t="s">
        <v>30</v>
      </c>
      <c r="C34" s="65"/>
      <c r="D34" s="46"/>
      <c r="E34" s="80">
        <v>12</v>
      </c>
      <c r="F34" s="82">
        <f>5*70</f>
        <v>350</v>
      </c>
      <c r="G34" s="30">
        <f t="shared" ref="G34:G35" si="3">IF(E34&gt;0,E34*F34,"")</f>
        <v>4200</v>
      </c>
      <c r="H34" s="25" t="s">
        <v>32</v>
      </c>
      <c r="K34" s="57" t="s">
        <v>57</v>
      </c>
      <c r="L34" s="58"/>
      <c r="M34" s="58"/>
      <c r="N34" s="58"/>
      <c r="O34" s="84"/>
      <c r="P34" s="112"/>
      <c r="Q34" s="59"/>
    </row>
    <row r="35" spans="2:17" ht="15.9" customHeight="1" x14ac:dyDescent="0.3">
      <c r="B35" s="64" t="s">
        <v>39</v>
      </c>
      <c r="C35" s="37"/>
      <c r="D35" s="66"/>
      <c r="E35" s="80">
        <v>12</v>
      </c>
      <c r="F35" s="82">
        <v>20</v>
      </c>
      <c r="G35" s="30">
        <f t="shared" si="3"/>
        <v>240</v>
      </c>
      <c r="H35" s="25" t="s">
        <v>42</v>
      </c>
      <c r="K35" s="60"/>
      <c r="L35" s="62"/>
      <c r="M35" s="65" t="s">
        <v>40</v>
      </c>
      <c r="N35" s="94" t="s">
        <v>41</v>
      </c>
      <c r="O35" s="85" t="s">
        <v>2</v>
      </c>
      <c r="P35" s="110" t="s">
        <v>2</v>
      </c>
      <c r="Q35" s="63"/>
    </row>
    <row r="36" spans="2:17" ht="15.9" customHeight="1" x14ac:dyDescent="0.3">
      <c r="B36" s="137" t="s">
        <v>45</v>
      </c>
      <c r="C36" s="138"/>
      <c r="D36" s="138"/>
      <c r="E36" s="138"/>
      <c r="F36" s="139"/>
      <c r="G36" s="31">
        <v>0</v>
      </c>
      <c r="H36" s="25"/>
      <c r="K36" s="64" t="s">
        <v>30</v>
      </c>
      <c r="L36" s="46"/>
      <c r="M36" s="80">
        <v>11</v>
      </c>
      <c r="N36" s="82">
        <f>5*70</f>
        <v>350</v>
      </c>
      <c r="O36" s="30">
        <f t="shared" ref="O36:O37" si="4">IF(M36&gt;0,M36*N36,"")</f>
        <v>3850</v>
      </c>
      <c r="P36" s="29">
        <f>O36-G34</f>
        <v>-350</v>
      </c>
      <c r="Q36" s="25" t="s">
        <v>64</v>
      </c>
    </row>
    <row r="37" spans="2:17" ht="15.9" customHeight="1" x14ac:dyDescent="0.35">
      <c r="B37" s="161" t="s">
        <v>44</v>
      </c>
      <c r="C37" s="162"/>
      <c r="D37" s="140" t="s">
        <v>34</v>
      </c>
      <c r="E37" s="140"/>
      <c r="F37" s="141"/>
      <c r="G37" s="31">
        <v>1000</v>
      </c>
      <c r="H37" s="25" t="s">
        <v>43</v>
      </c>
      <c r="I37" s="107" t="s">
        <v>25</v>
      </c>
      <c r="J37" s="107"/>
      <c r="K37" s="64" t="s">
        <v>39</v>
      </c>
      <c r="L37" s="66"/>
      <c r="M37" s="80">
        <v>11</v>
      </c>
      <c r="N37" s="82">
        <v>20</v>
      </c>
      <c r="O37" s="30">
        <f t="shared" si="4"/>
        <v>220</v>
      </c>
      <c r="P37" s="29">
        <f>O37-G35</f>
        <v>-20</v>
      </c>
      <c r="Q37" s="25"/>
    </row>
    <row r="38" spans="2:17" ht="15.9" customHeight="1" x14ac:dyDescent="0.35">
      <c r="B38" s="142" t="s">
        <v>46</v>
      </c>
      <c r="C38" s="143"/>
      <c r="D38" s="143"/>
      <c r="E38" s="143"/>
      <c r="F38" s="144"/>
      <c r="G38" s="96">
        <v>4000</v>
      </c>
      <c r="H38" s="95"/>
      <c r="I38" s="107" t="s">
        <v>25</v>
      </c>
      <c r="J38" s="107"/>
      <c r="K38" s="137" t="s">
        <v>49</v>
      </c>
      <c r="L38" s="138"/>
      <c r="M38" s="138"/>
      <c r="N38" s="139"/>
      <c r="O38" s="31">
        <v>0</v>
      </c>
      <c r="P38" s="113">
        <f>O38-G36</f>
        <v>0</v>
      </c>
      <c r="Q38" s="25"/>
    </row>
    <row r="39" spans="2:17" ht="15.9" customHeight="1" x14ac:dyDescent="0.35">
      <c r="B39" s="67"/>
      <c r="C39" s="66"/>
      <c r="D39" s="37"/>
      <c r="E39" s="37"/>
      <c r="F39" s="41"/>
      <c r="G39" s="68"/>
      <c r="H39" s="39"/>
      <c r="I39" s="107" t="s">
        <v>25</v>
      </c>
      <c r="J39" s="107"/>
      <c r="K39" s="101" t="s">
        <v>50</v>
      </c>
      <c r="L39" s="140" t="s">
        <v>34</v>
      </c>
      <c r="M39" s="140"/>
      <c r="N39" s="141"/>
      <c r="O39" s="31">
        <v>900</v>
      </c>
      <c r="P39" s="113">
        <f>O39-G37</f>
        <v>-100</v>
      </c>
      <c r="Q39" s="25"/>
    </row>
    <row r="40" spans="2:17" ht="15.9" customHeight="1" thickBot="1" x14ac:dyDescent="0.35">
      <c r="B40" s="50" t="s">
        <v>59</v>
      </c>
      <c r="C40" s="51"/>
      <c r="D40" s="51"/>
      <c r="E40" s="51"/>
      <c r="F40" s="52"/>
      <c r="G40" s="53">
        <f>SUM(G34:G38)</f>
        <v>9440</v>
      </c>
      <c r="H40" s="54"/>
      <c r="K40" s="142" t="s">
        <v>62</v>
      </c>
      <c r="L40" s="143"/>
      <c r="M40" s="143"/>
      <c r="N40" s="144"/>
      <c r="O40" s="96">
        <f>G38*0.8</f>
        <v>3200</v>
      </c>
      <c r="P40" s="114">
        <f>O40-G38</f>
        <v>-800</v>
      </c>
      <c r="Q40" s="118" t="s">
        <v>63</v>
      </c>
    </row>
    <row r="41" spans="2:17" ht="13.3" thickTop="1" thickBot="1" x14ac:dyDescent="0.35">
      <c r="B41" s="69"/>
      <c r="C41" s="69"/>
      <c r="D41" s="69"/>
      <c r="E41" s="69"/>
      <c r="F41" s="69"/>
      <c r="G41" s="70"/>
      <c r="H41" s="69"/>
      <c r="K41" s="67"/>
      <c r="L41" s="37"/>
      <c r="M41" s="37"/>
      <c r="N41" s="41"/>
      <c r="O41" s="68"/>
      <c r="P41" s="68"/>
      <c r="Q41" s="39"/>
    </row>
    <row r="42" spans="2:17" ht="15.9" customHeight="1" thickBot="1" x14ac:dyDescent="0.35">
      <c r="B42" s="71" t="s">
        <v>20</v>
      </c>
      <c r="C42" s="72"/>
      <c r="D42" s="72"/>
      <c r="E42" s="72"/>
      <c r="F42" s="73"/>
      <c r="G42" s="74">
        <f>G40-G30</f>
        <v>4990</v>
      </c>
      <c r="H42" s="75"/>
      <c r="K42" s="50" t="s">
        <v>61</v>
      </c>
      <c r="L42" s="51"/>
      <c r="M42" s="51"/>
      <c r="N42" s="52"/>
      <c r="O42" s="53">
        <f>SUM(O36:O40)</f>
        <v>8170</v>
      </c>
      <c r="P42" s="53">
        <f>O42-G40</f>
        <v>-1270</v>
      </c>
      <c r="Q42" s="54"/>
    </row>
    <row r="43" spans="2:17" ht="13.3" thickTop="1" thickBot="1" x14ac:dyDescent="0.35">
      <c r="B43" s="98"/>
      <c r="C43" s="62"/>
      <c r="D43" s="62"/>
      <c r="E43" s="62"/>
      <c r="F43" s="62"/>
      <c r="G43" s="109"/>
      <c r="H43" s="62"/>
      <c r="K43" s="69"/>
      <c r="L43" s="69"/>
      <c r="M43" s="69"/>
      <c r="N43" s="69"/>
      <c r="O43" s="70"/>
      <c r="P43" s="70"/>
      <c r="Q43" s="69"/>
    </row>
    <row r="44" spans="2:17" ht="13.3" thickBot="1" x14ac:dyDescent="0.4">
      <c r="B44" s="128" t="s">
        <v>68</v>
      </c>
      <c r="C44" s="129"/>
      <c r="D44" s="129"/>
      <c r="E44" s="129"/>
      <c r="F44" s="129"/>
      <c r="G44" s="131">
        <v>10000</v>
      </c>
      <c r="H44" s="130"/>
      <c r="I44" s="107" t="s">
        <v>25</v>
      </c>
      <c r="J44" s="107"/>
      <c r="K44" s="71" t="s">
        <v>20</v>
      </c>
      <c r="L44" s="72"/>
      <c r="M44" s="72"/>
      <c r="N44" s="73"/>
      <c r="O44" s="74">
        <f>O42-O32</f>
        <v>-355.5</v>
      </c>
      <c r="P44" s="74">
        <f>O44-G42</f>
        <v>-5345.5</v>
      </c>
      <c r="Q44" s="75"/>
    </row>
    <row r="45" spans="2:17" ht="13.3" thickBot="1" x14ac:dyDescent="0.4">
      <c r="B45" s="98"/>
      <c r="C45" s="62"/>
      <c r="D45" s="62"/>
      <c r="E45" s="62"/>
      <c r="F45" s="62"/>
      <c r="G45" s="76"/>
      <c r="H45" s="62"/>
      <c r="I45" s="107"/>
      <c r="J45" s="107"/>
      <c r="K45" s="71"/>
      <c r="L45" s="72"/>
      <c r="M45" s="72"/>
      <c r="N45" s="72"/>
      <c r="O45" s="74"/>
      <c r="P45" s="127"/>
      <c r="Q45" s="75"/>
    </row>
    <row r="46" spans="2:17" ht="13.3" thickBot="1" x14ac:dyDescent="0.4">
      <c r="B46" s="98"/>
      <c r="C46" s="135"/>
      <c r="D46" s="135"/>
      <c r="E46" s="98"/>
      <c r="F46" s="62"/>
      <c r="G46" s="136"/>
      <c r="H46" s="136"/>
      <c r="I46" s="107"/>
      <c r="J46" s="107"/>
      <c r="K46" s="119" t="str">
        <f>IF(O44&lt;0,"Schlusszahlung","Rückzahlung")</f>
        <v>Schlusszahlung</v>
      </c>
      <c r="L46" s="72"/>
      <c r="M46" s="72"/>
      <c r="N46" s="72"/>
      <c r="O46" s="120">
        <f>IF(O44&lt;0,MAX(P40,O44),O44)</f>
        <v>-355.5</v>
      </c>
      <c r="P46" s="121" t="str">
        <f>IF(O46&lt;0,"zu Gunsten der Projektträgerschaft","zu Gunsten der Stadt Winterthur")</f>
        <v>zu Gunsten der Projektträgerschaft</v>
      </c>
      <c r="Q46" s="75"/>
    </row>
    <row r="47" spans="2:17" x14ac:dyDescent="0.3">
      <c r="B47" s="78"/>
      <c r="C47" s="78"/>
      <c r="D47" s="78"/>
      <c r="E47" s="78"/>
      <c r="F47" s="78"/>
      <c r="G47" s="79"/>
      <c r="H47" s="78"/>
      <c r="K47" s="62"/>
      <c r="L47" s="62"/>
      <c r="M47" s="62"/>
      <c r="N47" s="62"/>
      <c r="O47" s="76"/>
      <c r="P47" s="76"/>
      <c r="Q47" s="62"/>
    </row>
    <row r="48" spans="2:17" x14ac:dyDescent="0.3">
      <c r="K48" s="98" t="s">
        <v>37</v>
      </c>
      <c r="L48" s="116"/>
      <c r="M48" s="117"/>
      <c r="N48" s="98" t="s">
        <v>38</v>
      </c>
      <c r="O48" s="99"/>
      <c r="P48" s="136"/>
      <c r="Q48" s="136"/>
    </row>
    <row r="49" spans="11:17" x14ac:dyDescent="0.3">
      <c r="K49" s="78"/>
      <c r="L49" s="78"/>
      <c r="M49" s="78"/>
      <c r="N49" s="78"/>
      <c r="O49" s="79"/>
      <c r="P49" s="79"/>
      <c r="Q49" s="78"/>
    </row>
  </sheetData>
  <sheetProtection selectLockedCells="1"/>
  <protectedRanges>
    <protectedRange sqref="H24:H27 B28:H28 H34:H38 C24:D24 K21:Q22 Q24:Q29 L26 Q36:Q40 K30:Q30 B21:H22" name="Bereich4"/>
    <protectedRange sqref="E42:G43 E36:G40 M44:P46 M38:P42" name="Bereich2"/>
    <protectedRange sqref="D24:H29 H34:H38 E34:G35 M36:P37 Q36:Q40 L14:Q22 L24:Q31 D14:H22" name="Bereich1"/>
  </protectedRanges>
  <customSheetViews>
    <customSheetView guid="{58D72645-84F5-427C-8011-509FA2D75294}" showGridLines="0" showRowCol="0" hiddenColumns="1">
      <selection activeCell="C47" sqref="C47:D47"/>
      <pageMargins left="0.43307086614173229" right="0.23622047244094491" top="0" bottom="0.74803149606299213" header="0.31496062992125984" footer="0.31496062992125984"/>
      <pageSetup paperSize="9" orientation="portrait" r:id="rId1"/>
      <headerFooter scaleWithDoc="0" alignWithMargins="0">
        <oddFooter>&amp;R&amp;8Sept. 2016</oddFooter>
      </headerFooter>
    </customSheetView>
    <customSheetView guid="{0D9C0241-0CFC-427A-A0DC-4AD354EDF198}" showGridLines="0" showRowCol="0" hiddenColumns="1">
      <selection activeCell="C47" sqref="C47:D47"/>
      <pageMargins left="0.43307086614173229" right="0.23622047244094491" top="0" bottom="0.74803149606299213" header="0.31496062992125984" footer="0.31496062992125984"/>
      <pageSetup paperSize="9" orientation="portrait" r:id="rId2"/>
      <headerFooter scaleWithDoc="0" alignWithMargins="0">
        <oddFooter>&amp;R&amp;8Sept. 2016</oddFooter>
      </headerFooter>
    </customSheetView>
  </customSheetViews>
  <mergeCells count="39">
    <mergeCell ref="P48:Q48"/>
    <mergeCell ref="B37:C37"/>
    <mergeCell ref="D37:F37"/>
    <mergeCell ref="L39:N39"/>
    <mergeCell ref="B38:F38"/>
    <mergeCell ref="K40:N40"/>
    <mergeCell ref="C46:D46"/>
    <mergeCell ref="G46:H46"/>
    <mergeCell ref="K29:L29"/>
    <mergeCell ref="C28:F28"/>
    <mergeCell ref="L30:N30"/>
    <mergeCell ref="B36:F36"/>
    <mergeCell ref="K38:N38"/>
    <mergeCell ref="B25:D25"/>
    <mergeCell ref="K27:L27"/>
    <mergeCell ref="B15:D15"/>
    <mergeCell ref="K15:L15"/>
    <mergeCell ref="B16:D16"/>
    <mergeCell ref="K16:L16"/>
    <mergeCell ref="C17:D17"/>
    <mergeCell ref="B18:D18"/>
    <mergeCell ref="K18:L18"/>
    <mergeCell ref="C21:F21"/>
    <mergeCell ref="L21:N21"/>
    <mergeCell ref="K25:L25"/>
    <mergeCell ref="C24:D24"/>
    <mergeCell ref="B27:D27"/>
    <mergeCell ref="F10:F13"/>
    <mergeCell ref="N10:N13"/>
    <mergeCell ref="E12:E13"/>
    <mergeCell ref="M12:M13"/>
    <mergeCell ref="B14:D14"/>
    <mergeCell ref="K14:L14"/>
    <mergeCell ref="E8:H8"/>
    <mergeCell ref="D5:H5"/>
    <mergeCell ref="L5:Q5"/>
    <mergeCell ref="D6:H6"/>
    <mergeCell ref="L6:Q6"/>
    <mergeCell ref="D7:H7"/>
  </mergeCells>
  <hyperlinks>
    <hyperlink ref="I11" location="Tabelle1!F14" tooltip="Aktuelle Angaben über Sozialleistungen sowie ein online-Rechner für die Berechnung der Sozialversicherungsbeiträge sind zu finden unter www.svazurich.ch" display="i" xr:uid="{00000000-0004-0000-0100-000000000000}"/>
    <hyperlink ref="I16" location="Tabelle1!E16" tooltip="Bei mehreren Kursleitenden ist die Summe aller Personen bzw. beim Stundenansatz der Durchschnitt zu nehmen." display="i" xr:uid="{00000000-0004-0000-0100-000001000000}"/>
    <hyperlink ref="I44" location="Tabelle1!G44" tooltip="Ein negativer Saldo geht zu Lasten der Projektträgerschaft" display="i" xr:uid="{00000000-0004-0000-0100-000002000000}"/>
    <hyperlink ref="I7" location="Tabelle1!D7" tooltip="Angaben zur Geamten Projektdauer, der gesamten Tages-, Stunden- oder Lektionenzahl " display="i" xr:uid="{00000000-0004-0000-0100-000003000000}"/>
    <hyperlink ref="I6" location="Tabelle1!D6" tooltip="Postadresse für die Korrespondenz" display="i" xr:uid="{00000000-0004-0000-0100-000004000000}"/>
    <hyperlink ref="I8" location="Tabelle1!E8" tooltip="für Rückfragen" display="i" xr:uid="{00000000-0004-0000-0100-000005000000}"/>
    <hyperlink ref="I37" location="Projektbudget!F37" tooltip="Lehrmittel, Unterrichtsmaterial, Verbrauchsmaterial" display="i" xr:uid="{00000000-0004-0000-0100-000006000000}"/>
    <hyperlink ref="I38" location="Projektbudget!F37" tooltip="Wenn beantragte Beiträge nicht gesprochen werden, obliegt es der Projektträgerschaft zu entscheiden, ob das Projekt trotz Saldodefizit durchgeführt wird. Eine nachträgliche Beitragserhöhung der Stadt Winterthur ist ausgeschlossen." display="i" xr:uid="{00000000-0004-0000-0100-000007000000}"/>
    <hyperlink ref="I39" location="Projektbudget!F37" tooltip="Wenn beantragte Beiträge nicht gesprochen werden, obliegt es der Projektträgerschaft zu entscheiden, ob das Projekt trotz Saldodefizit durchgeführt wird. Eine nachträgliche Beitragserhöhung der Stadt Winterthur ist ausgeschlossen." display="i" xr:uid="{00000000-0004-0000-0100-000008000000}"/>
  </hyperlinks>
  <pageMargins left="0.43307086614173229" right="0.23622047244094491" top="0" bottom="0.74803149606299213" header="0.31496062992125984" footer="0.31496062992125984"/>
  <pageSetup paperSize="9" orientation="portrait" r:id="rId3"/>
  <headerFooter scaleWithDoc="0" alignWithMargins="0">
    <oddFooter>&amp;R&amp;8Sept. 2016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Projektbudget</vt:lpstr>
      <vt:lpstr>Projektbudget Beispiel</vt:lpstr>
      <vt:lpstr>Projektbudget!Druckbereich</vt:lpstr>
      <vt:lpstr>'Projektbudget Beispiel'!Druckbereich</vt:lpstr>
    </vt:vector>
  </TitlesOfParts>
  <Company>Stadt Winterthur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fudu1</dc:creator>
  <cp:lastModifiedBy>Renner Simone</cp:lastModifiedBy>
  <cp:lastPrinted>2017-09-25T09:05:06Z</cp:lastPrinted>
  <dcterms:created xsi:type="dcterms:W3CDTF">2009-02-12T16:44:41Z</dcterms:created>
  <dcterms:modified xsi:type="dcterms:W3CDTF">2024-08-27T12:18:23Z</dcterms:modified>
</cp:coreProperties>
</file>